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z-fil02\RemapNG$\friedrif\Documents\"/>
    </mc:Choice>
  </mc:AlternateContent>
  <bookViews>
    <workbookView xWindow="-120" yWindow="-120" windowWidth="29040" windowHeight="15840" tabRatio="913"/>
  </bookViews>
  <sheets>
    <sheet name="Erläuterung" sheetId="5" r:id="rId1"/>
    <sheet name="Jahr 1" sheetId="10" r:id="rId2"/>
    <sheet name="Jahr 2" sheetId="9" r:id="rId3"/>
    <sheet name="Jahr 3" sheetId="8" r:id="rId4"/>
    <sheet name="Jahr 4" sheetId="7" r:id="rId5"/>
    <sheet name="Jahr 5" sheetId="6" r:id="rId6"/>
    <sheet name="Alter" sheetId="13" r:id="rId7"/>
    <sheet name="Personalstatistik" sheetId="1" state="hidden" r:id="rId8"/>
    <sheet name="Altersstatistik" sheetId="2" state="hidden" r:id="rId9"/>
    <sheet name="Prognose-Einsatzabt.-" sheetId="16" r:id="rId10"/>
    <sheet name="Prognose-JF-" sheetId="17" r:id="rId11"/>
    <sheet name="Altersbaum" sheetId="4" r:id="rId1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2" l="1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19" i="2"/>
  <c r="C8" i="2"/>
  <c r="C9" i="2"/>
  <c r="C10" i="2"/>
  <c r="C11" i="2"/>
  <c r="C12" i="2"/>
  <c r="C13" i="2"/>
  <c r="C14" i="2"/>
  <c r="C15" i="2"/>
  <c r="C16" i="2"/>
  <c r="C17" i="2"/>
  <c r="C18" i="2"/>
  <c r="C7" i="2"/>
  <c r="C3" i="2"/>
  <c r="C4" i="2"/>
  <c r="C5" i="2"/>
  <c r="C6" i="2"/>
  <c r="C2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C2" i="17" l="1"/>
  <c r="G38" i="17" s="1"/>
  <c r="G13" i="17" l="1"/>
  <c r="D2" i="17"/>
  <c r="H13" i="17" l="1"/>
  <c r="H38" i="17"/>
  <c r="E2" i="17"/>
  <c r="I38" i="17" l="1"/>
  <c r="F2" i="17"/>
  <c r="I13" i="17"/>
  <c r="C2" i="16"/>
  <c r="D2" i="16" s="1"/>
  <c r="E2" i="16" s="1"/>
  <c r="F2" i="16" s="1"/>
  <c r="G2" i="16" s="1"/>
  <c r="H2" i="16" s="1"/>
  <c r="I2" i="16" s="1"/>
  <c r="J2" i="16" s="1"/>
  <c r="K2" i="16" s="1"/>
  <c r="L2" i="16" s="1"/>
  <c r="M2" i="16" s="1"/>
  <c r="Q14" i="16" s="1"/>
  <c r="J13" i="17" l="1"/>
  <c r="J38" i="17"/>
  <c r="G2" i="17"/>
  <c r="J39" i="16"/>
  <c r="Q39" i="16"/>
  <c r="M39" i="16"/>
  <c r="H39" i="16"/>
  <c r="N39" i="16"/>
  <c r="P39" i="16"/>
  <c r="K39" i="16"/>
  <c r="L39" i="16"/>
  <c r="G39" i="16"/>
  <c r="I39" i="16"/>
  <c r="O39" i="16"/>
  <c r="G14" i="16"/>
  <c r="H14" i="16"/>
  <c r="I14" i="16"/>
  <c r="J14" i="16"/>
  <c r="K14" i="16"/>
  <c r="L14" i="16"/>
  <c r="M14" i="16"/>
  <c r="N14" i="16"/>
  <c r="O14" i="16"/>
  <c r="P14" i="16"/>
  <c r="K38" i="17" l="1"/>
  <c r="H2" i="17"/>
  <c r="K13" i="17"/>
  <c r="L13" i="17" l="1"/>
  <c r="L38" i="17"/>
  <c r="I2" i="17"/>
  <c r="M38" i="17" l="1"/>
  <c r="J2" i="17"/>
  <c r="M13" i="17"/>
  <c r="N13" i="17" l="1"/>
  <c r="N38" i="17"/>
  <c r="K2" i="17"/>
  <c r="O38" i="17" l="1"/>
  <c r="L2" i="17"/>
  <c r="O13" i="17"/>
  <c r="P13" i="17" l="1"/>
  <c r="P38" i="17"/>
  <c r="M2" i="17"/>
  <c r="Q38" i="17" l="1"/>
  <c r="Q13" i="17"/>
  <c r="B2" i="4" l="1"/>
  <c r="C2" i="4"/>
  <c r="B3" i="4"/>
  <c r="C3" i="4"/>
  <c r="B4" i="4"/>
  <c r="C4" i="4"/>
  <c r="C5" i="4"/>
  <c r="B5" i="4" l="1"/>
  <c r="F1" i="1"/>
  <c r="E1" i="1"/>
  <c r="D1" i="1"/>
  <c r="C1" i="1"/>
  <c r="B1" i="1"/>
  <c r="F38" i="17" l="1"/>
  <c r="F13" i="17"/>
  <c r="F14" i="16"/>
  <c r="F39" i="16"/>
  <c r="E13" i="17"/>
  <c r="E38" i="17"/>
  <c r="E14" i="16"/>
  <c r="E39" i="16"/>
  <c r="D38" i="17"/>
  <c r="D13" i="17"/>
  <c r="D14" i="16"/>
  <c r="D39" i="16"/>
  <c r="C38" i="17"/>
  <c r="C13" i="17"/>
  <c r="C39" i="16"/>
  <c r="C14" i="16"/>
  <c r="B38" i="17"/>
  <c r="B13" i="17"/>
  <c r="B14" i="16"/>
  <c r="B39" i="16"/>
  <c r="C16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52" i="4"/>
  <c r="C52" i="4"/>
  <c r="B53" i="4"/>
  <c r="C53" i="4"/>
  <c r="B54" i="4"/>
  <c r="C54" i="4"/>
  <c r="B55" i="4"/>
  <c r="C55" i="4"/>
  <c r="B56" i="4"/>
  <c r="C56" i="4"/>
  <c r="B57" i="4"/>
  <c r="C57" i="4"/>
  <c r="B58" i="4"/>
  <c r="C58" i="4"/>
  <c r="B59" i="4"/>
  <c r="C59" i="4"/>
  <c r="B60" i="4"/>
  <c r="C60" i="4"/>
  <c r="B61" i="4"/>
  <c r="C61" i="4"/>
  <c r="C8" i="4"/>
  <c r="C9" i="4"/>
  <c r="C10" i="4"/>
  <c r="C11" i="4"/>
  <c r="C12" i="4"/>
  <c r="B14" i="4"/>
  <c r="B16" i="4"/>
  <c r="C25" i="1"/>
  <c r="C24" i="1"/>
  <c r="C23" i="1"/>
  <c r="C22" i="1"/>
  <c r="C21" i="1"/>
  <c r="C18" i="1"/>
  <c r="C17" i="1"/>
  <c r="C14" i="1"/>
  <c r="C11" i="1"/>
  <c r="C10" i="1"/>
  <c r="C7" i="1"/>
  <c r="C4" i="1"/>
  <c r="C3" i="1"/>
  <c r="C2" i="1"/>
  <c r="D25" i="1"/>
  <c r="D24" i="1"/>
  <c r="D23" i="1"/>
  <c r="D22" i="1"/>
  <c r="D21" i="1"/>
  <c r="D18" i="1"/>
  <c r="D17" i="1"/>
  <c r="D14" i="1"/>
  <c r="D11" i="1"/>
  <c r="D10" i="1"/>
  <c r="D7" i="1"/>
  <c r="D4" i="1"/>
  <c r="D3" i="1"/>
  <c r="D2" i="1"/>
  <c r="E25" i="1"/>
  <c r="E24" i="1"/>
  <c r="E23" i="1"/>
  <c r="E22" i="1"/>
  <c r="E21" i="1"/>
  <c r="E18" i="1"/>
  <c r="E17" i="1"/>
  <c r="E14" i="1"/>
  <c r="E11" i="1"/>
  <c r="E10" i="1"/>
  <c r="E7" i="1"/>
  <c r="E4" i="1"/>
  <c r="E3" i="1"/>
  <c r="E2" i="1"/>
  <c r="F25" i="1"/>
  <c r="F24" i="1"/>
  <c r="F23" i="1"/>
  <c r="F22" i="1"/>
  <c r="F21" i="1"/>
  <c r="F18" i="1"/>
  <c r="F17" i="1"/>
  <c r="F14" i="1"/>
  <c r="F11" i="1"/>
  <c r="F10" i="1"/>
  <c r="F7" i="1"/>
  <c r="F4" i="1"/>
  <c r="F3" i="1"/>
  <c r="F2" i="1"/>
  <c r="B25" i="1"/>
  <c r="B24" i="1"/>
  <c r="B23" i="1"/>
  <c r="B22" i="1"/>
  <c r="B21" i="1"/>
  <c r="B18" i="1"/>
  <c r="B17" i="1"/>
  <c r="B14" i="1"/>
  <c r="B11" i="1"/>
  <c r="B10" i="1"/>
  <c r="B7" i="1"/>
  <c r="B4" i="1"/>
  <c r="B3" i="1"/>
  <c r="B2" i="1"/>
  <c r="B8" i="1" l="1"/>
  <c r="C14" i="4"/>
  <c r="C15" i="4"/>
  <c r="F39" i="17"/>
  <c r="F14" i="17"/>
  <c r="F15" i="16"/>
  <c r="F40" i="16"/>
  <c r="B15" i="1"/>
  <c r="B40" i="16"/>
  <c r="B15" i="16"/>
  <c r="B39" i="17"/>
  <c r="B14" i="17"/>
  <c r="C15" i="16"/>
  <c r="C40" i="16"/>
  <c r="C39" i="17"/>
  <c r="C14" i="17"/>
  <c r="D15" i="16"/>
  <c r="D40" i="16"/>
  <c r="D39" i="17"/>
  <c r="D14" i="17"/>
  <c r="E40" i="16"/>
  <c r="E15" i="16"/>
  <c r="E39" i="17"/>
  <c r="E14" i="17"/>
  <c r="C4" i="16"/>
  <c r="C13" i="4"/>
  <c r="B17" i="4"/>
  <c r="B15" i="4"/>
  <c r="B13" i="4"/>
  <c r="B12" i="4"/>
  <c r="B10" i="4"/>
  <c r="B8" i="4"/>
  <c r="C4" i="17"/>
  <c r="B7" i="4"/>
  <c r="B6" i="4"/>
  <c r="C7" i="4"/>
  <c r="C6" i="4"/>
  <c r="B11" i="4"/>
  <c r="B9" i="4"/>
  <c r="D12" i="1"/>
  <c r="D13" i="1" s="1"/>
  <c r="C7" i="16" l="1"/>
  <c r="C9" i="16" s="1"/>
  <c r="D4" i="16"/>
  <c r="E4" i="16" s="1"/>
  <c r="F4" i="16" s="1"/>
  <c r="G4" i="16" s="1"/>
  <c r="H4" i="16" s="1"/>
  <c r="I4" i="16" s="1"/>
  <c r="J4" i="16" s="1"/>
  <c r="K4" i="16" s="1"/>
  <c r="L4" i="16" s="1"/>
  <c r="C6" i="17"/>
  <c r="C8" i="17" s="1"/>
  <c r="D4" i="17"/>
  <c r="G15" i="16" l="1"/>
  <c r="G16" i="16" s="1"/>
  <c r="G40" i="16"/>
  <c r="M4" i="16"/>
  <c r="E4" i="17"/>
  <c r="G14" i="17"/>
  <c r="G15" i="17" s="1"/>
  <c r="G39" i="17"/>
  <c r="D69" i="2"/>
  <c r="C69" i="2"/>
  <c r="F4" i="17" l="1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13" i="4"/>
  <c r="D70" i="2"/>
  <c r="C70" i="2"/>
  <c r="G4" i="17" l="1"/>
  <c r="C71" i="2"/>
  <c r="C30" i="1"/>
  <c r="D30" i="1"/>
  <c r="E30" i="1"/>
  <c r="F30" i="1"/>
  <c r="B30" i="1"/>
  <c r="C29" i="1"/>
  <c r="D29" i="1"/>
  <c r="E29" i="1"/>
  <c r="F29" i="1"/>
  <c r="B29" i="1"/>
  <c r="C35" i="1"/>
  <c r="D35" i="1"/>
  <c r="E35" i="1"/>
  <c r="F35" i="1"/>
  <c r="B35" i="1"/>
  <c r="C34" i="1"/>
  <c r="D34" i="1"/>
  <c r="E34" i="1"/>
  <c r="F34" i="1"/>
  <c r="B34" i="1"/>
  <c r="H4" i="17" l="1"/>
  <c r="C72" i="2"/>
  <c r="B39" i="1"/>
  <c r="E39" i="1"/>
  <c r="C39" i="1"/>
  <c r="F39" i="1"/>
  <c r="D39" i="1"/>
  <c r="B26" i="1"/>
  <c r="D26" i="1"/>
  <c r="E26" i="1"/>
  <c r="F26" i="1"/>
  <c r="C26" i="1"/>
  <c r="I4" i="17" l="1"/>
  <c r="C19" i="1"/>
  <c r="C33" i="1" s="1"/>
  <c r="D19" i="1"/>
  <c r="D33" i="1" s="1"/>
  <c r="E19" i="1"/>
  <c r="E33" i="1" s="1"/>
  <c r="F19" i="1"/>
  <c r="F33" i="1" s="1"/>
  <c r="B19" i="1"/>
  <c r="B33" i="1" s="1"/>
  <c r="C15" i="1"/>
  <c r="D15" i="1"/>
  <c r="E15" i="1"/>
  <c r="F15" i="1"/>
  <c r="C8" i="1"/>
  <c r="D8" i="1"/>
  <c r="E8" i="1"/>
  <c r="F8" i="1"/>
  <c r="C12" i="1"/>
  <c r="E12" i="1"/>
  <c r="F12" i="1"/>
  <c r="B12" i="1"/>
  <c r="B13" i="1" s="1"/>
  <c r="C5" i="1"/>
  <c r="D5" i="1"/>
  <c r="E5" i="1"/>
  <c r="F5" i="1"/>
  <c r="B5" i="1"/>
  <c r="B6" i="1" s="1"/>
  <c r="G3" i="1"/>
  <c r="G4" i="1"/>
  <c r="G7" i="1"/>
  <c r="G10" i="1"/>
  <c r="G11" i="1"/>
  <c r="G14" i="1"/>
  <c r="G17" i="1"/>
  <c r="G18" i="1"/>
  <c r="G21" i="1"/>
  <c r="G22" i="1"/>
  <c r="G23" i="1"/>
  <c r="G24" i="1"/>
  <c r="G25" i="1"/>
  <c r="G2" i="1"/>
  <c r="J4" i="17" l="1"/>
  <c r="G26" i="1"/>
  <c r="G30" i="1"/>
  <c r="F6" i="1"/>
  <c r="F31" i="1"/>
  <c r="F36" i="1" s="1"/>
  <c r="D6" i="1"/>
  <c r="D31" i="1"/>
  <c r="D36" i="1" s="1"/>
  <c r="B32" i="1"/>
  <c r="E13" i="1"/>
  <c r="E32" i="1"/>
  <c r="C13" i="1"/>
  <c r="C32" i="1"/>
  <c r="F9" i="1"/>
  <c r="F27" i="1"/>
  <c r="D9" i="1"/>
  <c r="D27" i="1"/>
  <c r="B16" i="1"/>
  <c r="B28" i="1"/>
  <c r="B38" i="1" s="1"/>
  <c r="E16" i="1"/>
  <c r="E28" i="1"/>
  <c r="E38" i="1" s="1"/>
  <c r="C16" i="1"/>
  <c r="C28" i="1"/>
  <c r="C38" i="1" s="1"/>
  <c r="B20" i="1"/>
  <c r="E20" i="1"/>
  <c r="C20" i="1"/>
  <c r="G29" i="1"/>
  <c r="B31" i="1"/>
  <c r="B36" i="1" s="1"/>
  <c r="E6" i="1"/>
  <c r="E31" i="1"/>
  <c r="E36" i="1" s="1"/>
  <c r="C6" i="1"/>
  <c r="C31" i="1"/>
  <c r="C36" i="1" s="1"/>
  <c r="F13" i="1"/>
  <c r="F32" i="1"/>
  <c r="D32" i="1"/>
  <c r="B9" i="1"/>
  <c r="B27" i="1"/>
  <c r="E9" i="1"/>
  <c r="E27" i="1"/>
  <c r="C9" i="1"/>
  <c r="C27" i="1"/>
  <c r="F16" i="1"/>
  <c r="F28" i="1"/>
  <c r="F38" i="1" s="1"/>
  <c r="D16" i="1"/>
  <c r="D28" i="1"/>
  <c r="D38" i="1" s="1"/>
  <c r="F20" i="1"/>
  <c r="D20" i="1"/>
  <c r="G19" i="1"/>
  <c r="G33" i="1" s="1"/>
  <c r="G35" i="1"/>
  <c r="G34" i="1"/>
  <c r="G15" i="1"/>
  <c r="G12" i="1"/>
  <c r="G8" i="1"/>
  <c r="G5" i="1"/>
  <c r="K4" i="17" l="1"/>
  <c r="E37" i="1"/>
  <c r="C37" i="1"/>
  <c r="B37" i="1"/>
  <c r="G39" i="1"/>
  <c r="B8" i="16" s="1"/>
  <c r="D37" i="1"/>
  <c r="F37" i="1"/>
  <c r="G9" i="1"/>
  <c r="G27" i="1"/>
  <c r="G16" i="1"/>
  <c r="G28" i="1"/>
  <c r="G38" i="1" s="1"/>
  <c r="G6" i="1"/>
  <c r="G31" i="1"/>
  <c r="G36" i="1" s="1"/>
  <c r="G13" i="1"/>
  <c r="B5" i="16" s="1"/>
  <c r="G32" i="1"/>
  <c r="G20" i="1"/>
  <c r="E5" i="16" l="1"/>
  <c r="E7" i="16" s="1"/>
  <c r="E8" i="16" s="1"/>
  <c r="E9" i="16" s="1"/>
  <c r="I5" i="16"/>
  <c r="I7" i="16" s="1"/>
  <c r="I8" i="16" s="1"/>
  <c r="I9" i="16" s="1"/>
  <c r="F5" i="16"/>
  <c r="F7" i="16" s="1"/>
  <c r="F8" i="16" s="1"/>
  <c r="F9" i="16" s="1"/>
  <c r="J5" i="16"/>
  <c r="J7" i="16" s="1"/>
  <c r="J8" i="16" s="1"/>
  <c r="J9" i="16" s="1"/>
  <c r="K5" i="16"/>
  <c r="K7" i="16" s="1"/>
  <c r="K8" i="16" s="1"/>
  <c r="K9" i="16" s="1"/>
  <c r="G5" i="16"/>
  <c r="G7" i="16" s="1"/>
  <c r="G8" i="16" s="1"/>
  <c r="G9" i="16" s="1"/>
  <c r="H5" i="16"/>
  <c r="H7" i="16" s="1"/>
  <c r="H8" i="16" s="1"/>
  <c r="H9" i="16" s="1"/>
  <c r="D5" i="16"/>
  <c r="D7" i="16" s="1"/>
  <c r="D8" i="16" s="1"/>
  <c r="D9" i="16" s="1"/>
  <c r="B5" i="17"/>
  <c r="B6" i="16"/>
  <c r="L4" i="17"/>
  <c r="G37" i="1"/>
  <c r="B7" i="17" s="1"/>
  <c r="D10" i="16" l="1"/>
  <c r="H16" i="16"/>
  <c r="H41" i="16"/>
  <c r="N16" i="16"/>
  <c r="N41" i="16"/>
  <c r="J10" i="16"/>
  <c r="H10" i="16"/>
  <c r="L41" i="16"/>
  <c r="L16" i="16"/>
  <c r="F10" i="16"/>
  <c r="J41" i="16"/>
  <c r="J16" i="16"/>
  <c r="M16" i="16"/>
  <c r="M41" i="16"/>
  <c r="I10" i="16"/>
  <c r="L6" i="16"/>
  <c r="L5" i="16" s="1"/>
  <c r="L7" i="16" s="1"/>
  <c r="L8" i="16" s="1"/>
  <c r="L9" i="16" s="1"/>
  <c r="M6" i="16"/>
  <c r="M5" i="16" s="1"/>
  <c r="M7" i="16" s="1"/>
  <c r="M8" i="16" s="1"/>
  <c r="M9" i="16" s="1"/>
  <c r="K16" i="16"/>
  <c r="K41" i="16"/>
  <c r="G10" i="16"/>
  <c r="L5" i="17"/>
  <c r="L6" i="17" s="1"/>
  <c r="L7" i="17" s="1"/>
  <c r="L8" i="17" s="1"/>
  <c r="M5" i="17"/>
  <c r="D5" i="17"/>
  <c r="D6" i="17" s="1"/>
  <c r="D7" i="17" s="1"/>
  <c r="D8" i="17" s="1"/>
  <c r="F5" i="17"/>
  <c r="F6" i="17" s="1"/>
  <c r="F7" i="17" s="1"/>
  <c r="F8" i="17" s="1"/>
  <c r="H5" i="17"/>
  <c r="H6" i="17" s="1"/>
  <c r="H7" i="17" s="1"/>
  <c r="H8" i="17" s="1"/>
  <c r="K5" i="17"/>
  <c r="K6" i="17" s="1"/>
  <c r="K7" i="17" s="1"/>
  <c r="K8" i="17" s="1"/>
  <c r="O40" i="17" s="1"/>
  <c r="G5" i="17"/>
  <c r="G6" i="17" s="1"/>
  <c r="G7" i="17" s="1"/>
  <c r="G8" i="17" s="1"/>
  <c r="J5" i="17"/>
  <c r="J6" i="17" s="1"/>
  <c r="J7" i="17" s="1"/>
  <c r="J8" i="17" s="1"/>
  <c r="E5" i="17"/>
  <c r="E6" i="17" s="1"/>
  <c r="E7" i="17" s="1"/>
  <c r="E8" i="17" s="1"/>
  <c r="I5" i="17"/>
  <c r="I6" i="17" s="1"/>
  <c r="I7" i="17" s="1"/>
  <c r="I8" i="17" s="1"/>
  <c r="K10" i="16"/>
  <c r="O16" i="16"/>
  <c r="O41" i="16"/>
  <c r="I16" i="16"/>
  <c r="I41" i="16"/>
  <c r="E10" i="16"/>
  <c r="M4" i="17"/>
  <c r="O15" i="17" l="1"/>
  <c r="K9" i="17"/>
  <c r="M6" i="17"/>
  <c r="M7" i="17" s="1"/>
  <c r="M8" i="17" s="1"/>
  <c r="Q40" i="17" s="1"/>
  <c r="P41" i="16"/>
  <c r="L10" i="16"/>
  <c r="P16" i="16"/>
  <c r="J9" i="17"/>
  <c r="N40" i="17"/>
  <c r="N15" i="17"/>
  <c r="H40" i="17"/>
  <c r="H15" i="17"/>
  <c r="D9" i="17"/>
  <c r="J40" i="17"/>
  <c r="F9" i="17"/>
  <c r="J15" i="17"/>
  <c r="M15" i="17"/>
  <c r="M40" i="17"/>
  <c r="I9" i="17"/>
  <c r="K15" i="17"/>
  <c r="K40" i="17"/>
  <c r="G9" i="17"/>
  <c r="E9" i="17"/>
  <c r="I15" i="17"/>
  <c r="I40" i="17"/>
  <c r="H9" i="17"/>
  <c r="L40" i="17"/>
  <c r="L15" i="17"/>
  <c r="Q16" i="16"/>
  <c r="M10" i="16"/>
  <c r="Q41" i="16"/>
  <c r="L9" i="17"/>
  <c r="P40" i="17"/>
  <c r="P15" i="17"/>
  <c r="M9" i="17" l="1"/>
  <c r="Q15" i="17"/>
</calcChain>
</file>

<file path=xl/sharedStrings.xml><?xml version="1.0" encoding="utf-8"?>
<sst xmlns="http://schemas.openxmlformats.org/spreadsheetml/2006/main" count="2936" uniqueCount="395">
  <si>
    <t>Personalstatistik</t>
  </si>
  <si>
    <t>Mittelwert</t>
  </si>
  <si>
    <t>Verluste Kindergruppe gesamt</t>
  </si>
  <si>
    <t>davon Übertritte in Jugendfeuerwehr</t>
  </si>
  <si>
    <t>Verluste Jugendfeuerwehren gesamt</t>
  </si>
  <si>
    <t>davon Übertritte in die Einsatzabteilung</t>
  </si>
  <si>
    <t>Neue Mitglieder Jugendfeuerwehr gesamt</t>
  </si>
  <si>
    <t>Anteil Übertritte aus der Kinderfeuerwehr</t>
  </si>
  <si>
    <t>Neue Mitglieder Einsatzabteilung gesamt</t>
  </si>
  <si>
    <t>Anteil Übertritte aus der Jugendfeuerwehr</t>
  </si>
  <si>
    <t>Verluste Einsatzabteilung gesamt</t>
  </si>
  <si>
    <t>davon Übertritte in die Ehren- und Altersabteilung</t>
  </si>
  <si>
    <t>Neue Mitglieder  Kindergruppe</t>
  </si>
  <si>
    <t>Neue Mitglieder Einsatzabteilung</t>
  </si>
  <si>
    <t>Neue Mitglieder Jugendfeuerwehr</t>
  </si>
  <si>
    <t>Verluste Kindergruppe</t>
  </si>
  <si>
    <t>Verluste Jugendfeuerwehr</t>
  </si>
  <si>
    <t>Differenz Kindergruppe</t>
  </si>
  <si>
    <t>Differenz Jugendfeuerwehr</t>
  </si>
  <si>
    <t>Differenz Einsatzabteilung</t>
  </si>
  <si>
    <t>Verluste Einsatzabteilung ohne E+A</t>
  </si>
  <si>
    <t>Verluste Einsatzabteilung an E+A</t>
  </si>
  <si>
    <t>Differenz Einsatzabteilung ohne interne Wechsel</t>
  </si>
  <si>
    <t>Neue Mitglieder Einsatzabetilung ohne JF</t>
  </si>
  <si>
    <t>Neue Mitglieder Einsatzabteilung aus JF</t>
  </si>
  <si>
    <t>Alter</t>
  </si>
  <si>
    <t>männlich</t>
  </si>
  <si>
    <t>weiblich</t>
  </si>
  <si>
    <t>Zwischenergebnis</t>
  </si>
  <si>
    <t>Ergebnis</t>
  </si>
  <si>
    <t>Anteil am Status quo</t>
  </si>
  <si>
    <t>Abteilung</t>
  </si>
  <si>
    <t>Jugendfeuerwehr</t>
  </si>
  <si>
    <t>Einsatzabteilung</t>
  </si>
  <si>
    <t>Veränderungsfaktor Eintritte zu Austritte ohne Übertritte. Quote p. a.:</t>
  </si>
  <si>
    <t>Einsatzabteilung gesamt</t>
  </si>
  <si>
    <t>Einsatzabteilung Durchschnittsalter</t>
  </si>
  <si>
    <t>Einsatzabteilung gesamt (m/w)</t>
  </si>
  <si>
    <t>Einsatzabteilung Durchschnittsalter (m/w)</t>
  </si>
  <si>
    <t>1. Florix&gt;Übersicht&gt;Auswertungen&gt;Jahresstatistik: Auswertungsjahr der einzelnen Kalenderjahre eingeben und ein xlsx-Dokument erzeugen.</t>
  </si>
  <si>
    <t>Austritte aus der Kindergruppe (Zeile 22 der Jahresstatistik)</t>
  </si>
  <si>
    <t>Übertritte von der Kindergruppe in die Jugendfeuerwehr (Zeile 28 der Jahresstatistik)</t>
  </si>
  <si>
    <t>Austritte aus der Jugendfeuerwehr (Zeile 34 der Jahresstatistik)</t>
  </si>
  <si>
    <t>Neueintritte in die Einsatzabteilung FF (Zeile 43 der Jahresstatistik)</t>
  </si>
  <si>
    <t>Übertritte von der Jugendfeuerwehr in die Einsatzabteilung FF (Zeile 40 der Jahresstatistik)</t>
  </si>
  <si>
    <t>Neueintritte in die Jugendfeuerwehr (Zeile 31 der Jahresstatistik)</t>
  </si>
  <si>
    <t>Neueintritte in die Kindergruppe (Zeile 19 der Jahresstatistik)</t>
  </si>
  <si>
    <t>Austritte aus der Einsatzabteilung FF (Zeile 46 der Jahresstatistik)</t>
  </si>
  <si>
    <t>Übertritte von der Einsatzabteilung FF in die Ehren- u. Altersabt. (Zeile 55 der Jahresstatistik)</t>
  </si>
  <si>
    <t>Austritte aus der Ehren- u. Altersabt. (Zeile 61 der Jahresstatistik)</t>
  </si>
  <si>
    <t>Kindergruppe (Zeile 16 der Jahresstatistik)</t>
  </si>
  <si>
    <t>Jugendfeuerwehr (Zeile 25 der Jahresstatistik)</t>
  </si>
  <si>
    <t>Einsatzabteilung FF (Zeile 37 der Jahresstatistik)</t>
  </si>
  <si>
    <t>Ehren- u. Altersabt.  (Zeile 52 der Jahresstatistik)</t>
  </si>
  <si>
    <t>Jahresstatistik</t>
  </si>
  <si>
    <t>Strukturdaten</t>
  </si>
  <si>
    <t>Kindergruppe</t>
  </si>
  <si>
    <t>Jugendfeuerwehren</t>
  </si>
  <si>
    <t>Freiwillige Feuerwehren</t>
  </si>
  <si>
    <t>Ehren- und Altersabteilungen</t>
  </si>
  <si>
    <t>Berufsfeuerwehren</t>
  </si>
  <si>
    <t>Werkfeuerwehren</t>
  </si>
  <si>
    <t>Musiktreibende Züge</t>
  </si>
  <si>
    <t>Feuerwehrhäuser</t>
  </si>
  <si>
    <t>Feuerwachen (ständig besetzt)</t>
  </si>
  <si>
    <t>Mitglieder</t>
  </si>
  <si>
    <t>davon männlich</t>
  </si>
  <si>
    <t>davon weiblich</t>
  </si>
  <si>
    <t>Neueintritte in die Kindergruppe</t>
  </si>
  <si>
    <t>Austritte aus der Kindergruppe</t>
  </si>
  <si>
    <t>Übertritte von der Kindergruppe in die Jugendfeuerwehr</t>
  </si>
  <si>
    <t>Neueintritte in die Jugendfeuerwehr</t>
  </si>
  <si>
    <t>Austritte aus der Jugendfeuerwehr</t>
  </si>
  <si>
    <t>Einsatzabteilung FF</t>
  </si>
  <si>
    <t>Übertritte von der Jugendfeuerwehr in die Einsatzabteilung FF</t>
  </si>
  <si>
    <t>Neueintritte in die Einsatzabteilung FF</t>
  </si>
  <si>
    <t>Austritte aus der Einsatzabteilung FF</t>
  </si>
  <si>
    <t>Einsatzabteilung HA</t>
  </si>
  <si>
    <t>Ehren- u. Altersabt.</t>
  </si>
  <si>
    <t>Übertritte von der Einsatzabteilung FF in die Ehren- u. Altersabt.</t>
  </si>
  <si>
    <t>Neueintritte in die Ehren- u. Altersabt.</t>
  </si>
  <si>
    <t>Austritte aus der Ehren- u. Altersabt.</t>
  </si>
  <si>
    <t>Berufsfeuerwehr</t>
  </si>
  <si>
    <t>Werkfeuerwehr HA</t>
  </si>
  <si>
    <t>Werkfeuerwehr NA</t>
  </si>
  <si>
    <t>Musikabteilung</t>
  </si>
  <si>
    <t>Verletzte Mitglieder</t>
  </si>
  <si>
    <t>verletzte/verunglückte Aktive</t>
  </si>
  <si>
    <t>tödlich verunglückte Aktive</t>
  </si>
  <si>
    <t>Personenschäden</t>
  </si>
  <si>
    <t>Brandeinsätze</t>
  </si>
  <si>
    <t>Personen gerettet</t>
  </si>
  <si>
    <t>Personen verletzt</t>
  </si>
  <si>
    <t>Personen tot</t>
  </si>
  <si>
    <t>Hilfeleistungseinsätze</t>
  </si>
  <si>
    <t>Einsätze (Hauptbericht)</t>
  </si>
  <si>
    <t>Gesamteinsätze</t>
  </si>
  <si>
    <t>Gesamteinsatzstunden</t>
  </si>
  <si>
    <t>Durchschnittliche Einsatzstunden</t>
  </si>
  <si>
    <t>Gesamtpersonalstunden</t>
  </si>
  <si>
    <t>Gesamtpersonalstunden nicht vor Ort</t>
  </si>
  <si>
    <t>Brand</t>
  </si>
  <si>
    <t>gelöschtes Feuer</t>
  </si>
  <si>
    <t>Kleinbrand A</t>
  </si>
  <si>
    <t>Kleinbrand B</t>
  </si>
  <si>
    <t>Mittelbrand</t>
  </si>
  <si>
    <t>Großbrand</t>
  </si>
  <si>
    <t>Gesamtzahl</t>
  </si>
  <si>
    <t>davon Montag-Freitag am Tag</t>
  </si>
  <si>
    <t>davon Montag-Freitag in der Nacht</t>
  </si>
  <si>
    <t>davon Samstag, Sonntag, Feiertag am Tag</t>
  </si>
  <si>
    <t>davon Samstag, Sonntag, Feiertag in der Nacht</t>
  </si>
  <si>
    <t>Hilfeleistung</t>
  </si>
  <si>
    <t>Amtshilfe</t>
  </si>
  <si>
    <t>Beseitigung von Verkehrshindernissen</t>
  </si>
  <si>
    <t>Einsatz auf Eis</t>
  </si>
  <si>
    <t>Einsatz auf Gewässern</t>
  </si>
  <si>
    <t>Einsatz Löschzug RTW</t>
  </si>
  <si>
    <t>Gefahrguteinsatz</t>
  </si>
  <si>
    <t>Hochwassereinsatz</t>
  </si>
  <si>
    <t>Ölspur/Auslaufen von Betriebsstoffen</t>
  </si>
  <si>
    <t>Sturmeinsatz</t>
  </si>
  <si>
    <t>Tauchereinsatz</t>
  </si>
  <si>
    <t>Tiere/Insekten</t>
  </si>
  <si>
    <t>Tür öffnen</t>
  </si>
  <si>
    <t>Unfall mit Luftfahrzeug</t>
  </si>
  <si>
    <t>Unterstützung Rettungsdienst</t>
  </si>
  <si>
    <t>Unwettereinsatz</t>
  </si>
  <si>
    <t>Verkehrsunfall</t>
  </si>
  <si>
    <t>Voraus-Helfer</t>
  </si>
  <si>
    <t>sonstiger Einsatz zur Menschenrettung</t>
  </si>
  <si>
    <t>sonstige Hilfeleistung</t>
  </si>
  <si>
    <t>sonstiger Wassereinsatz</t>
  </si>
  <si>
    <t>Fehlalarm</t>
  </si>
  <si>
    <t>Brandmeldeanlage</t>
  </si>
  <si>
    <t>Blinder Alarm</t>
  </si>
  <si>
    <t>Böswilliger Alarm</t>
  </si>
  <si>
    <t>Fehlfahrt/in Bereitstellung</t>
  </si>
  <si>
    <t>Dienstleistung</t>
  </si>
  <si>
    <t>Rettungsdienst (Feuerwehr ist Leistungserbringer)</t>
  </si>
  <si>
    <t>Krankentransport</t>
  </si>
  <si>
    <t>Krankentransport Fehleinsätze</t>
  </si>
  <si>
    <t>Notfalleinsätze - RTW</t>
  </si>
  <si>
    <t>Notfalleinsätze - RTW Fehleinsätze</t>
  </si>
  <si>
    <t>Notarztsysteme (NAW, NEF, ITW)</t>
  </si>
  <si>
    <t>Notarztsysteme Fehleinsätze</t>
  </si>
  <si>
    <t>Sonstige</t>
  </si>
  <si>
    <t>Brandsicherheitsdienst</t>
  </si>
  <si>
    <t>Gesamtstunden</t>
  </si>
  <si>
    <t>Durchschnittliche Stunden</t>
  </si>
  <si>
    <t>Brandschutzerziehung</t>
  </si>
  <si>
    <t>Grundschule</t>
  </si>
  <si>
    <t>integrative Einrichtung</t>
  </si>
  <si>
    <t>Kindergarten, -hort, -krippe</t>
  </si>
  <si>
    <t>Sonstiges</t>
  </si>
  <si>
    <t>weiterführende Schule</t>
  </si>
  <si>
    <t>Anzahl Teilnehmer/innen</t>
  </si>
  <si>
    <t>Brandschutzaufklärung</t>
  </si>
  <si>
    <t>Allgemeine Öffentlichkeit</t>
  </si>
  <si>
    <t>Behörde</t>
  </si>
  <si>
    <t>Firma / Betrieb / Arbeitnehmer</t>
  </si>
  <si>
    <t>Menschen mit Behinderung</t>
  </si>
  <si>
    <t>Senioren, -heim, -einrichtung</t>
  </si>
  <si>
    <t>Verein / Organisation</t>
  </si>
  <si>
    <t>Zivilschutzaufklärung</t>
  </si>
  <si>
    <t>Einsätze (NB eigene Kommune)</t>
  </si>
  <si>
    <t>Einsätze (NB fremde Kommune)</t>
  </si>
  <si>
    <t>Fahrzeuge</t>
  </si>
  <si>
    <t>Einsatzleit- und Mannschaftstransportfahrzeuge</t>
  </si>
  <si>
    <t>Kommandowagen</t>
  </si>
  <si>
    <t>Einsatzleitwagen (ELW 1)</t>
  </si>
  <si>
    <t xml:space="preserve">Einsatzleitwagen (ELW 2) </t>
  </si>
  <si>
    <t xml:space="preserve">Gerätewagen-Iuk (*) </t>
  </si>
  <si>
    <t>Motorrad</t>
  </si>
  <si>
    <t xml:space="preserve">Personenkraftwagen </t>
  </si>
  <si>
    <t>Mannschaftstransportfahrzeug</t>
  </si>
  <si>
    <t>Betreuungs-Kombi</t>
  </si>
  <si>
    <t>Tanklösch- und Sonderlöschfahrzeuge</t>
  </si>
  <si>
    <t>Vorauslöschfahrzeug</t>
  </si>
  <si>
    <t>Tanklöschfahrzeug (TLF 2000) (*)</t>
  </si>
  <si>
    <t>Tanklöschfahrzeug (TLF 16/25) (*)</t>
  </si>
  <si>
    <t>Hilfeleistungstanklöschfahrzeug</t>
  </si>
  <si>
    <t>Tanklöschfahrzeug (TLF 4000) (*)</t>
  </si>
  <si>
    <t>Tanklöschfahrzeug (TLF 20/40) (*)</t>
  </si>
  <si>
    <t xml:space="preserve">Flugfeldlöschfahrzeug </t>
  </si>
  <si>
    <t>Trockentanklöschfahrzeug</t>
  </si>
  <si>
    <t>Sonderlöschmittelfahrzeug</t>
  </si>
  <si>
    <t>sonstiges Tanklöschfahrzeug</t>
  </si>
  <si>
    <t>sonstiges Großtanklöschfahrzeug</t>
  </si>
  <si>
    <t>Hubrettungsfahrzeuge</t>
  </si>
  <si>
    <t>Drehleiter (DLK 23-12) (*)</t>
  </si>
  <si>
    <t>Drehleiter (DLK 18-12) (*)</t>
  </si>
  <si>
    <t>Drehleiter (DLK 12-9) (*)</t>
  </si>
  <si>
    <t>Drehleiter (DL 23-12) (*)</t>
  </si>
  <si>
    <t>Drehleiter (DL 18-12) (*)</t>
  </si>
  <si>
    <t>Drehleiter (DL 12-9) (*)</t>
  </si>
  <si>
    <t>Drehleiter (DL 16-4)</t>
  </si>
  <si>
    <t>Hubarbeitsbühne</t>
  </si>
  <si>
    <t>Gelenkmast</t>
  </si>
  <si>
    <t>Teleskopmast</t>
  </si>
  <si>
    <t>sonstige Drehleiter</t>
  </si>
  <si>
    <t>Löschgruppen- und Tragkraftspritzenfahrzeuge</t>
  </si>
  <si>
    <t>Löschgruppenfahrzeug mit Zusatzbel. GG (*)</t>
  </si>
  <si>
    <t>Löschgruppenfahrzeug (LF 8)</t>
  </si>
  <si>
    <t>Löschgruppenfahrzeug (LF 8/6)</t>
  </si>
  <si>
    <t>Staffellöschfahrzeug (MLF) (*)</t>
  </si>
  <si>
    <t>Löschgruppenfahrzeug (LF 10) (*)</t>
  </si>
  <si>
    <t>Hilfeleistungs-Löschgruppenfahrzeug (HLF 10) (*)</t>
  </si>
  <si>
    <t>Löschgruppenfahrzeug (LF 16)</t>
  </si>
  <si>
    <t>Hilfeleistungs-Löschgruppenfahrzeug (HLF 16) (*)</t>
  </si>
  <si>
    <t>Löschgruppenfahrzeug (LF 16/12)</t>
  </si>
  <si>
    <t>Löschgruppenfahrzeug (LF 16-TS)</t>
  </si>
  <si>
    <t>Löschgruppenfahrzeug KatS Bund</t>
  </si>
  <si>
    <t>Löschgruppenfahrzeug (LF 20) (*)</t>
  </si>
  <si>
    <t>Hilfeleistungs-Löschgruppenfahrzeug (HLF 20) (*)</t>
  </si>
  <si>
    <t>Tragkraftspritzenfahrzeug</t>
  </si>
  <si>
    <t>Tragkraftspritzenfahrzeug mit Wasser</t>
  </si>
  <si>
    <t>sonstiges Löschfahrzeug (*)</t>
  </si>
  <si>
    <t>Rüst- und Gerätewagen</t>
  </si>
  <si>
    <t>Vorausrüstwagen (*)</t>
  </si>
  <si>
    <t xml:space="preserve">Rüstwagen </t>
  </si>
  <si>
    <t>Rüstwagen (RW 1)</t>
  </si>
  <si>
    <t>Rüstwagen( RW 2 und RW 3)</t>
  </si>
  <si>
    <t>Feuerwehrkran</t>
  </si>
  <si>
    <t>Gerätewagen-Atemschutz</t>
  </si>
  <si>
    <t>Gerätewagen-Gefahrgut (*)</t>
  </si>
  <si>
    <t>Gerätewagen-Taucher</t>
  </si>
  <si>
    <t>Gerätewagen-Wasserrettung</t>
  </si>
  <si>
    <t>sonstige Gerätewagen</t>
  </si>
  <si>
    <t>sonstige Rüstwagen</t>
  </si>
  <si>
    <t>Schlauch-, Logistik und Wechselladerfahrzeuge</t>
  </si>
  <si>
    <t>Lastkraftwagen (*)</t>
  </si>
  <si>
    <t>Schlauchwagen (SW 1000)</t>
  </si>
  <si>
    <t>Schlauchwagen (SW 2000) (*)</t>
  </si>
  <si>
    <t>Gerätewagen-Nachschub</t>
  </si>
  <si>
    <t>Gerätewagen-Logistik (GW-L 1) (*)</t>
  </si>
  <si>
    <t>Gerätewagen-Logistik (GW-L 2) (*)</t>
  </si>
  <si>
    <t>Wechselladerfahrzeug (*)</t>
  </si>
  <si>
    <t>Gerätewagen-Licht</t>
  </si>
  <si>
    <t>Sonstige Fahrzeuge</t>
  </si>
  <si>
    <t>Gerätewagen-Mess</t>
  </si>
  <si>
    <t>Gerätewagen-Strahlenspürtrupp</t>
  </si>
  <si>
    <t>ABC-Erkundungs-Kraftwagen</t>
  </si>
  <si>
    <t>Gerätewagen-Dekon Personen</t>
  </si>
  <si>
    <t>Gerätewagen-Dekon Verletzter</t>
  </si>
  <si>
    <t>Gerätewagen-Betreuung</t>
  </si>
  <si>
    <t>Gerätewagen-Technik</t>
  </si>
  <si>
    <t>Löschboot</t>
  </si>
  <si>
    <t>Hilfeleistungslöschboot</t>
  </si>
  <si>
    <t>Rettungsboot (RTB 1)</t>
  </si>
  <si>
    <t>Rettungsboot (RTB 2)</t>
  </si>
  <si>
    <t>Mehrzweckboot</t>
  </si>
  <si>
    <t>sonstiges Fahrzeug</t>
  </si>
  <si>
    <t>Notfallrettung/Notarztsysteme</t>
  </si>
  <si>
    <t>Rettungshubschrauber</t>
  </si>
  <si>
    <t>Intensivtransporthubschrauber</t>
  </si>
  <si>
    <t xml:space="preserve">Zivilschutzhubschrauber </t>
  </si>
  <si>
    <t>Notarztwagen</t>
  </si>
  <si>
    <t>Notarzt-Einsatzfahrzeug</t>
  </si>
  <si>
    <t>Rettungswagen</t>
  </si>
  <si>
    <t>Intensivtransportwagen</t>
  </si>
  <si>
    <t>Großraumrettungswagen</t>
  </si>
  <si>
    <t>sonstiges arztbesetztes Rettungsmittel</t>
  </si>
  <si>
    <t>sonstige Rettungsmittel</t>
  </si>
  <si>
    <t>Krankentransport/Behandlungsplatz</t>
  </si>
  <si>
    <t>Krankentransportwagen (DIN 1789 A) (*)</t>
  </si>
  <si>
    <t>Krankentransportwagen (DIN 1789 B)</t>
  </si>
  <si>
    <t>Krankentransportwagen (KTW 4)</t>
  </si>
  <si>
    <t>Großraumkrankentransportwagen</t>
  </si>
  <si>
    <t>Infektions-Krankentransportwagen</t>
  </si>
  <si>
    <t>Gerätewagen-Sanität</t>
  </si>
  <si>
    <t>Gerätewagen-Behandlungsplatz</t>
  </si>
  <si>
    <t>Arzttruppwagen</t>
  </si>
  <si>
    <t>sonstige Krankentransportmittel</t>
  </si>
  <si>
    <t>Abrollbehälter und Anhänger</t>
  </si>
  <si>
    <t>Abrollbehälter-Atemschutz (*)</t>
  </si>
  <si>
    <t>Abrollbehälter-Boot</t>
  </si>
  <si>
    <t xml:space="preserve">Abrollbehälter-Dekon </t>
  </si>
  <si>
    <t>Abrollbehälter-Gefahrgut</t>
  </si>
  <si>
    <t>Abrollbehälter-Hochwasser</t>
  </si>
  <si>
    <t>Abrollbehälter-Logistik</t>
  </si>
  <si>
    <t>Abrollbehälter-MANV</t>
  </si>
  <si>
    <t>Abrollbehälter-Mulde</t>
  </si>
  <si>
    <t>Abrollbehälter-Rüst</t>
  </si>
  <si>
    <t>Abrollbehälter-Schlauch</t>
  </si>
  <si>
    <t>Abrollbehälter-Versorgung</t>
  </si>
  <si>
    <t>Abrollbehälter-Sonstige (*)</t>
  </si>
  <si>
    <t>Feuerwehranhänger (*)</t>
  </si>
  <si>
    <t>Feuerwehranhänger-Licht</t>
  </si>
  <si>
    <t>Feldküchenanhänger</t>
  </si>
  <si>
    <t>Tragkraftspritzen-Anhänger (*)</t>
  </si>
  <si>
    <t>Fernmeldeanlagen</t>
  </si>
  <si>
    <t>Funkgerät-Ortsfest</t>
  </si>
  <si>
    <t>Funkgerät-Fahrzeug</t>
  </si>
  <si>
    <t>Funkgerät-Hand</t>
  </si>
  <si>
    <t>Funkmeldeempfänger</t>
  </si>
  <si>
    <t>Empfangsfunkanlagen für Sirenen</t>
  </si>
  <si>
    <t>Digitalfunkgeräte</t>
  </si>
  <si>
    <t>FRT</t>
  </si>
  <si>
    <t>MRT</t>
  </si>
  <si>
    <t>HRT</t>
  </si>
  <si>
    <t>APRT</t>
  </si>
  <si>
    <t>RCRT (Sirene)</t>
  </si>
  <si>
    <t>RCRT (Fernwirk)</t>
  </si>
  <si>
    <t/>
  </si>
  <si>
    <t>Altersstatistik</t>
  </si>
  <si>
    <t>Kinder-_x000D_
gruppe</t>
  </si>
  <si>
    <t>Jugend-_x000D_
feuerwehr</t>
  </si>
  <si>
    <t>Einsatz-_x000D_
abteilung_x000D_
FF</t>
  </si>
  <si>
    <t>m</t>
  </si>
  <si>
    <t>w</t>
  </si>
  <si>
    <t>&lt; 6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</si>
  <si>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</si>
  <si>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</si>
  <si>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</si>
  <si>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</si>
  <si>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</si>
  <si>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</si>
  <si>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</si>
  <si>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</si>
  <si>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</si>
  <si>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</si>
  <si>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</si>
  <si>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</si>
  <si>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</si>
  <si>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</si>
  <si>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</si>
  <si>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</si>
  <si>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</si>
  <si>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</si>
  <si>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</si>
  <si>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</si>
  <si>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</si>
  <si>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</si>
  <si>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</si>
  <si>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</si>
  <si>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</si>
  <si>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</si>
  <si>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</si>
  <si>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</si>
  <si>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</si>
  <si>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</si>
  <si>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</si>
  <si>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</si>
  <si>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</si>
  <si>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</si>
  <si>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</si>
  <si>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</si>
  <si>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</si>
  <si>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</si>
  <si>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</si>
  <si>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</si>
  <si>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</si>
  <si>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</si>
  <si>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</si>
  <si>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</si>
  <si>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</si>
  <si>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</si>
  <si>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</si>
  <si>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</si>
  <si>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</si>
  <si>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</si>
  <si>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</si>
  <si>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</si>
  <si>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</si>
  <si>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</si>
  <si>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</si>
  <si>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</si>
  <si>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</si>
  <si>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</si>
  <si>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</si>
  <si>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</si>
  <si>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&gt; 65</t>
  </si>
  <si>
    <t>unbek.</t>
  </si>
  <si>
    <t>Gesamt</t>
  </si>
  <si>
    <t>Durchschnittsalter</t>
  </si>
  <si>
    <t>Prognose</t>
  </si>
  <si>
    <t>Ausgewertetes Jahr:</t>
  </si>
  <si>
    <t>3. In den Tabellenblättern Jahr 1 bis Jahr 5 das ausgewertete Jahr in Zelle A3 ergänzen</t>
  </si>
  <si>
    <t xml:space="preserve">4. Florix&gt;Übersicht&gt;Auswertungen&gt;Altersstatistik mit heutigem Stichtag </t>
  </si>
  <si>
    <t>Minus Ü62</t>
  </si>
  <si>
    <t>Zuwachs aus Kindergruppe</t>
  </si>
  <si>
    <t>Zuwachs aus Jugendfeuerwehr</t>
  </si>
  <si>
    <t>Diagrammdaten 2:</t>
  </si>
  <si>
    <t>Diagrammdaten 1:</t>
  </si>
  <si>
    <t>Bei der Berechnung werden nur Eisatzkräfte bis 62 mit einbezogen</t>
  </si>
  <si>
    <t>Mitgleiderstand</t>
  </si>
  <si>
    <t>Mitgliederstand 
Jugendfeuerwehr</t>
  </si>
  <si>
    <t>Mitgliederstand
Jugendfeuerwehr</t>
  </si>
  <si>
    <t>Mitgliederstand
Einsatzabteilung</t>
  </si>
  <si>
    <t>6. Das Ergebnis für die Einsatzabteilung ist im Tabellenblatt Prognose-Einsatzabt.- dargestellt.</t>
  </si>
  <si>
    <t>7. Das Ergebnis für die Jugendfeuerwehr ist im Tabellenblatt Prognose-JF- dargestellt.</t>
  </si>
  <si>
    <r>
      <t xml:space="preserve">2. Die komplette Spalte in der die </t>
    </r>
    <r>
      <rPr>
        <b/>
        <u/>
        <sz val="11"/>
        <color theme="1"/>
        <rFont val="Arial"/>
        <family val="2"/>
      </rPr>
      <t>Gesamtzahl</t>
    </r>
    <r>
      <rPr>
        <sz val="11"/>
        <color theme="1"/>
        <rFont val="Arial"/>
        <family val="2"/>
      </rPr>
      <t xml:space="preserve"> ausgegeben wird aus der Florix-Jahresstatistiken der einzelnen Kalenderjahre kopiert und in Excel-Formular Personalprognose, Jahr 1 bis Jahr 5 per "Werte einfügen" einfügen.</t>
    </r>
  </si>
  <si>
    <t>8. Zur grafischen Darstellung des aktuellen Personalbestandes ist im Tabellenblatt Altersbaum derselbe hinterlegt.</t>
  </si>
  <si>
    <t>5. Übertrag der Altersstatistik in das Datenblatt Alter der des Excel-Formular Personalprognose per "Werte einfügen"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</si>
</sst>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sz val="10"/>
      <color indexed="8"/>
      <name val="Calibri"/>
      <family val="2"/>
    </font>
    <font>
      <sz val="7"/>
      <color indexed="8"/>
      <name val="Calibri"/>
      <family val="2"/>
    </font>
    <font>
      <b/>
      <sz val="8"/>
      <name val="Calibri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58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1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1" fontId="0" fillId="3" borderId="1" xfId="0" applyNumberFormat="1" applyFill="1" applyBorder="1" applyAlignment="1">
      <alignment vertical="center"/>
    </xf>
    <xf numFmtId="9" fontId="0" fillId="3" borderId="1" xfId="1" applyFont="1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1" fontId="0" fillId="4" borderId="1" xfId="0" applyNumberFormat="1" applyFill="1" applyBorder="1" applyAlignment="1">
      <alignment vertical="center"/>
    </xf>
    <xf numFmtId="9" fontId="0" fillId="4" borderId="1" xfId="1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164" fontId="0" fillId="4" borderId="1" xfId="0" applyNumberFormat="1" applyFill="1" applyBorder="1" applyAlignment="1">
      <alignment vertical="center" wrapText="1"/>
    </xf>
    <xf numFmtId="164" fontId="0" fillId="4" borderId="1" xfId="1" applyNumberFormat="1" applyFont="1" applyFill="1" applyBorder="1" applyAlignment="1">
      <alignment vertical="center"/>
    </xf>
    <xf numFmtId="164" fontId="0" fillId="3" borderId="1" xfId="0" applyNumberFormat="1" applyFill="1" applyBorder="1" applyAlignment="1">
      <alignment vertical="center" wrapText="1"/>
    </xf>
    <xf numFmtId="164" fontId="0" fillId="3" borderId="1" xfId="1" applyNumberFormat="1" applyFont="1" applyFill="1" applyBorder="1" applyAlignment="1">
      <alignment vertical="center"/>
    </xf>
    <xf numFmtId="164" fontId="0" fillId="5" borderId="1" xfId="0" applyNumberFormat="1" applyFill="1" applyBorder="1" applyAlignment="1">
      <alignment vertical="center" wrapText="1"/>
    </xf>
    <xf numFmtId="164" fontId="0" fillId="5" borderId="1" xfId="0" applyNumberForma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4" fillId="4" borderId="1" xfId="0" applyFont="1" applyFill="1" applyBorder="1"/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/>
    <xf numFmtId="0" fontId="0" fillId="0" borderId="0" xfId="0" applyAlignment="1">
      <alignment wrapText="1"/>
    </xf>
    <xf numFmtId="0" fontId="0" fillId="6" borderId="1" xfId="0" applyFill="1" applyBorder="1" applyAlignment="1" applyProtection="1">
      <alignment vertical="center"/>
      <protection locked="0"/>
    </xf>
    <xf numFmtId="2" fontId="6" fillId="0" borderId="1" xfId="0" applyNumberFormat="1" applyFont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1" fontId="7" fillId="4" borderId="1" xfId="0" applyNumberFormat="1" applyFont="1" applyFill="1" applyBorder="1" applyAlignment="1" applyProtection="1">
      <alignment horizontal="center"/>
      <protection locked="0"/>
    </xf>
    <xf numFmtId="1" fontId="7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/>
    <xf numFmtId="0" fontId="10" fillId="0" borderId="0" xfId="0" applyFont="1"/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1" fontId="7" fillId="7" borderId="1" xfId="0" applyNumberFormat="1" applyFont="1" applyFill="1" applyBorder="1" applyAlignment="1" applyProtection="1">
      <alignment horizontal="center"/>
      <protection locked="0"/>
    </xf>
    <xf numFmtId="10" fontId="0" fillId="0" borderId="1" xfId="1" applyNumberFormat="1" applyFont="1" applyBorder="1" applyAlignment="1">
      <alignment horizontal="center"/>
    </xf>
    <xf numFmtId="1" fontId="0" fillId="0" borderId="1" xfId="0" applyNumberFormat="1" applyBorder="1" applyAlignment="1"/>
    <xf numFmtId="9" fontId="3" fillId="0" borderId="1" xfId="1" applyFont="1" applyBorder="1" applyAlignment="1"/>
    <xf numFmtId="165" fontId="0" fillId="0" borderId="0" xfId="0" applyNumberFormat="1"/>
    <xf numFmtId="1" fontId="0" fillId="0" borderId="0" xfId="0" applyNumberFormat="1"/>
    <xf numFmtId="2" fontId="0" fillId="0" borderId="1" xfId="0" applyNumberFormat="1" applyBorder="1"/>
    <xf numFmtId="10" fontId="0" fillId="0" borderId="1" xfId="0" applyNumberFormat="1" applyBorder="1"/>
    <xf numFmtId="0" fontId="12" fillId="8" borderId="1" xfId="0" applyFont="1" applyFill="1" applyBorder="1"/>
    <xf numFmtId="10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8" fillId="9" borderId="0" xfId="0" applyFont="1" applyFill="1" applyAlignment="1">
      <alignment horizontal="left" vertical="center" wrapText="1"/>
    </xf>
    <xf numFmtId="0" fontId="8" fillId="10" borderId="0" xfId="0" applyFont="1" applyFill="1" applyAlignment="1">
      <alignment horizontal="left" vertical="center" wrapText="1"/>
    </xf>
  </cellXfs>
  <cellStyles count="3">
    <cellStyle name="Prozent" xfId="1" builtinId="5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Personalprognose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'Prognose-Einsatzabt.-'!$A$15</c:f>
              <c:strCache>
                <c:ptCount val="1"/>
                <c:pt idx="0">
                  <c:v>Mitgliederstand
Einsatzabteilung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'Prognose-Einsatzabt.-'!$B$14:$Q$14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'Prognose-Einsatzabt.-'!$B$15:$Q$15</c:f>
              <c:numCache>
                <c:formatCode>General</c:formatCode>
                <c:ptCount val="16"/>
                <c:pt idx="0">
                  <c:v>4411</c:v>
                </c:pt>
                <c:pt idx="1">
                  <c:v>4423</c:v>
                </c:pt>
                <c:pt idx="2">
                  <c:v>4319</c:v>
                </c:pt>
                <c:pt idx="3">
                  <c:v>4218</c:v>
                </c:pt>
                <c:pt idx="4">
                  <c:v>4236</c:v>
                </c:pt>
                <c:pt idx="5" formatCode="0">
                  <c:v>4196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B6-4B93-A5C0-C4D80A5FD4F2}"/>
            </c:ext>
          </c:extLst>
        </c:ser>
        <c:ser>
          <c:idx val="1"/>
          <c:order val="1"/>
          <c:tx>
            <c:strRef>
              <c:f>'Prognose-Einsatzabt.-'!$A$16</c:f>
              <c:strCache>
                <c:ptCount val="1"/>
                <c:pt idx="0">
                  <c:v>Prognose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'Prognose-Einsatzabt.-'!$B$14:$Q$14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'Prognose-Einsatzabt.-'!$B$16:$Q$16</c:f>
              <c:numCache>
                <c:formatCode>General</c:formatCode>
                <c:ptCount val="16"/>
                <c:pt idx="5" formatCode="0">
                  <c:v>4196</c:v>
                </c:pt>
                <c:pt idx="6" formatCode="0">
                  <c:v>4147.7924820169574</c:v>
                </c:pt>
                <c:pt idx="7" formatCode="0">
                  <c:v>4152.1249116900735</c:v>
                </c:pt>
                <c:pt idx="8" formatCode="0">
                  <c:v>4122.504948908484</c:v>
                </c:pt>
                <c:pt idx="9" formatCode="0">
                  <c:v>4064.7918133204703</c:v>
                </c:pt>
                <c:pt idx="10" formatCode="0">
                  <c:v>3981.8083462204409</c:v>
                </c:pt>
                <c:pt idx="11" formatCode="0">
                  <c:v>3904.6419845152973</c:v>
                </c:pt>
                <c:pt idx="12" formatCode="0">
                  <c:v>3836.8528655130967</c:v>
                </c:pt>
                <c:pt idx="13" formatCode="0">
                  <c:v>3744.4850378081424</c:v>
                </c:pt>
                <c:pt idx="14" formatCode="0">
                  <c:v>3642.438922649369</c:v>
                </c:pt>
                <c:pt idx="15" formatCode="0">
                  <c:v>3581.6021848175292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B6-4B93-A5C0-C4D80A5FD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618016"/>
        <c:axId val="500615664"/>
      </c:lineChart>
      <c:catAx>
        <c:axId val="50061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0615664"/>
        <c:crosses val="autoZero"/>
        <c:auto val="1"/>
        <c:lblAlgn val="ctr"/>
        <c:lblOffset val="100"/>
        <c:noMultiLvlLbl val="0"/>
      </c:catAx>
      <c:valAx>
        <c:axId val="50061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06180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Personalprognose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'Prognose-Einsatzabt.-'!$A$40</c:f>
              <c:strCache>
                <c:ptCount val="1"/>
                <c:pt idx="0">
                  <c:v>Mitgliederstand
Einsatzabteilung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'Prognose-Einsatzabt.-'!$B$39:$Q$39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'Prognose-Einsatzabt.-'!$B$40:$Q$40</c:f>
              <c:numCache>
                <c:formatCode>General</c:formatCode>
                <c:ptCount val="16"/>
                <c:pt idx="0">
                  <c:v>4411</c:v>
                </c:pt>
                <c:pt idx="1">
                  <c:v>4423</c:v>
                </c:pt>
                <c:pt idx="2">
                  <c:v>4319</c:v>
                </c:pt>
                <c:pt idx="3">
                  <c:v>4218</c:v>
                </c:pt>
                <c:pt idx="4">
                  <c:v>4236</c:v>
                </c:pt>
                <c:pt idx="5" formatCode="0">
                  <c:v>4196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61-43CE-B4CF-90E7E61997FE}"/>
            </c:ext>
          </c:extLst>
        </c:ser>
        <c:ser>
          <c:idx val="1"/>
          <c:order val="1"/>
          <c:tx>
            <c:strRef>
              <c:f>'Prognose-Einsatzabt.-'!$A$41</c:f>
              <c:strCache>
                <c:ptCount val="1"/>
                <c:pt idx="0">
                  <c:v>Prognose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'Prognose-Einsatzabt.-'!$B$39:$Q$39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'Prognose-Einsatzabt.-'!$B$41:$Q$41</c:f>
              <c:numCache>
                <c:formatCode>General</c:formatCode>
                <c:ptCount val="16"/>
                <c:pt idx="6" formatCode="0">
                  <c:v>4147.7924820169574</c:v>
                </c:pt>
                <c:pt idx="7" formatCode="0">
                  <c:v>4152.1249116900735</c:v>
                </c:pt>
                <c:pt idx="8" formatCode="0">
                  <c:v>4122.504948908484</c:v>
                </c:pt>
                <c:pt idx="9" formatCode="0">
                  <c:v>4064.7918133204703</c:v>
                </c:pt>
                <c:pt idx="10" formatCode="0">
                  <c:v>3981.8083462204409</c:v>
                </c:pt>
                <c:pt idx="11" formatCode="0">
                  <c:v>3904.6419845152973</c:v>
                </c:pt>
                <c:pt idx="12" formatCode="0">
                  <c:v>3836.8528655130967</c:v>
                </c:pt>
                <c:pt idx="13" formatCode="0">
                  <c:v>3744.4850378081424</c:v>
                </c:pt>
                <c:pt idx="14" formatCode="0">
                  <c:v>3642.438922649369</c:v>
                </c:pt>
                <c:pt idx="15" formatCode="0">
                  <c:v>3581.6021848175292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B61-43CE-B4CF-90E7E6199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0619192"/>
        <c:axId val="500620368"/>
      </c:barChart>
      <c:catAx>
        <c:axId val="500619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0620368"/>
        <c:crosses val="autoZero"/>
        <c:auto val="1"/>
        <c:lblAlgn val="ctr"/>
        <c:lblOffset val="100"/>
        <c:noMultiLvlLbl val="0"/>
      </c:catAx>
      <c:valAx>
        <c:axId val="50062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06191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Personalprognose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'Prognose-JF-'!$A$14</c:f>
              <c:strCache>
                <c:ptCount val="1"/>
                <c:pt idx="0">
                  <c:v>Mitgliederstand 
Jugendfeuerwehr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'Prognose-JF-'!$B$13:$Q$13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'Prognose-JF-'!$B$14:$Q$14</c:f>
              <c:numCache>
                <c:formatCode>General</c:formatCode>
                <c:ptCount val="16"/>
                <c:pt idx="0">
                  <c:v>1491</c:v>
                </c:pt>
                <c:pt idx="1">
                  <c:v>1513</c:v>
                </c:pt>
                <c:pt idx="2">
                  <c:v>1499</c:v>
                </c:pt>
                <c:pt idx="3">
                  <c:v>1511</c:v>
                </c:pt>
                <c:pt idx="4">
                  <c:v>1478</c:v>
                </c:pt>
                <c:pt idx="5" formatCode="0">
                  <c:v>1456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B6-4B93-A5C0-C4D80A5FD4F2}"/>
            </c:ext>
          </c:extLst>
        </c:ser>
        <c:ser>
          <c:idx val="1"/>
          <c:order val="1"/>
          <c:tx>
            <c:strRef>
              <c:f>'Prognose-JF-'!$A$15</c:f>
              <c:strCache>
                <c:ptCount val="1"/>
                <c:pt idx="0">
                  <c:v>Prognose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'Prognose-JF-'!$B$13:$Q$13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'Prognose-JF-'!$B$15:$Q$15</c:f>
              <c:numCache>
                <c:formatCode>General</c:formatCode>
                <c:ptCount val="16"/>
                <c:pt idx="5" formatCode="0">
                  <c:v>1456</c:v>
                </c:pt>
                <c:pt idx="6" formatCode="0">
                  <c:v>1478.0041786068405</c:v>
                </c:pt>
                <c:pt idx="7" formatCode="0">
                  <c:v>1491.3015988028953</c:v>
                </c:pt>
                <c:pt idx="8" formatCode="0">
                  <c:v>1461.8851328037888</c:v>
                </c:pt>
                <c:pt idx="9" formatCode="0">
                  <c:v>1405.7130435730085</c:v>
                </c:pt>
                <c:pt idx="10" formatCode="0">
                  <c:v>1320.5864559384884</c:v>
                </c:pt>
                <c:pt idx="11" formatCode="0">
                  <c:v>1242.2670966945241</c:v>
                </c:pt>
                <c:pt idx="12" formatCode="0">
                  <c:v>1174.8696478057318</c:v>
                </c:pt>
                <c:pt idx="13" formatCode="0">
                  <c:v>1072.5392963378624</c:v>
                </c:pt>
                <c:pt idx="14" formatCode="0">
                  <c:v>968.36333903556078</c:v>
                </c:pt>
                <c:pt idx="15" formatCode="0">
                  <c:v>949.1463928871068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B6-4B93-A5C0-C4D80A5FD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413072"/>
        <c:axId val="503452928"/>
      </c:lineChart>
      <c:catAx>
        <c:axId val="30841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3452928"/>
        <c:crosses val="autoZero"/>
        <c:auto val="1"/>
        <c:lblAlgn val="ctr"/>
        <c:lblOffset val="100"/>
        <c:noMultiLvlLbl val="0"/>
      </c:catAx>
      <c:valAx>
        <c:axId val="50345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084130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Personalprognose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'Prognose-JF-'!$A$39</c:f>
              <c:strCache>
                <c:ptCount val="1"/>
                <c:pt idx="0">
                  <c:v>Mitgliederstand
Jugendfeuerwehr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'Prognose-JF-'!$B$38:$Q$38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'Prognose-JF-'!$B$39:$Q$39</c:f>
              <c:numCache>
                <c:formatCode>General</c:formatCode>
                <c:ptCount val="16"/>
                <c:pt idx="0">
                  <c:v>1491</c:v>
                </c:pt>
                <c:pt idx="1">
                  <c:v>1513</c:v>
                </c:pt>
                <c:pt idx="2">
                  <c:v>1499</c:v>
                </c:pt>
                <c:pt idx="3">
                  <c:v>1511</c:v>
                </c:pt>
                <c:pt idx="4">
                  <c:v>1478</c:v>
                </c:pt>
                <c:pt idx="5" formatCode="0">
                  <c:v>1456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61-43CE-B4CF-90E7E61997FE}"/>
            </c:ext>
          </c:extLst>
        </c:ser>
        <c:ser>
          <c:idx val="1"/>
          <c:order val="1"/>
          <c:tx>
            <c:strRef>
              <c:f>'Prognose-JF-'!$A$40</c:f>
              <c:strCache>
                <c:ptCount val="1"/>
                <c:pt idx="0">
                  <c:v>Prognose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'Prognose-JF-'!$B$38:$Q$38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'Prognose-JF-'!$B$40:$Q$40</c:f>
              <c:numCache>
                <c:formatCode>General</c:formatCode>
                <c:ptCount val="16"/>
                <c:pt idx="6" formatCode="0">
                  <c:v>1478.0041786068405</c:v>
                </c:pt>
                <c:pt idx="7" formatCode="0">
                  <c:v>1491.3015988028953</c:v>
                </c:pt>
                <c:pt idx="8" formatCode="0">
                  <c:v>1461.8851328037888</c:v>
                </c:pt>
                <c:pt idx="9" formatCode="0">
                  <c:v>1405.7130435730085</c:v>
                </c:pt>
                <c:pt idx="10" formatCode="0">
                  <c:v>1320.5864559384884</c:v>
                </c:pt>
                <c:pt idx="11" formatCode="0">
                  <c:v>1242.2670966945241</c:v>
                </c:pt>
                <c:pt idx="12" formatCode="0">
                  <c:v>1174.8696478057318</c:v>
                </c:pt>
                <c:pt idx="13" formatCode="0">
                  <c:v>1072.5392963378624</c:v>
                </c:pt>
                <c:pt idx="14" formatCode="0">
                  <c:v>968.36333903556078</c:v>
                </c:pt>
                <c:pt idx="15" formatCode="0">
                  <c:v>949.1463928871068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B61-43CE-B4CF-90E7E6199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3451360"/>
        <c:axId val="503450184"/>
      </c:barChart>
      <c:catAx>
        <c:axId val="50345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3450184"/>
        <c:crosses val="autoZero"/>
        <c:auto val="1"/>
        <c:lblAlgn val="ctr"/>
        <c:lblOffset val="100"/>
        <c:noMultiLvlLbl val="0"/>
      </c:catAx>
      <c:valAx>
        <c:axId val="503450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34513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Altersbaum!$B$1</c:f>
              <c:strCache>
                <c:ptCount val="1"/>
                <c:pt idx="0">
                  <c:v>männlich</c:v>
                </c:pt>
              </c:strCache>
            </c:strRef>
          </c:tx>
          <c:spPr>
            <a:solidFill>
              <a:schemeClr val="accent1"/>
            </a:solidFill>
            <a:ln w="25400"/>
          </c:spPr>
          <c:invertIfNegative val="0"/>
          <c:cat>
            <c:numRef>
              <c:f>Altersbaum!$A$2:$A$61</c:f>
              <c:numCache>
                <c:formatCode>General</c:formatCode>
                <c:ptCount val="6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54</c:v>
                </c:pt>
                <c:pt idx="49">
                  <c:v>55</c:v>
                </c:pt>
                <c:pt idx="50">
                  <c:v>56</c:v>
                </c:pt>
                <c:pt idx="51">
                  <c:v>57</c:v>
                </c:pt>
                <c:pt idx="52">
                  <c:v>58</c:v>
                </c:pt>
                <c:pt idx="53">
                  <c:v>59</c:v>
                </c:pt>
                <c:pt idx="54">
                  <c:v>60</c:v>
                </c:pt>
                <c:pt idx="55">
                  <c:v>61</c:v>
                </c:pt>
                <c:pt idx="56">
                  <c:v>62</c:v>
                </c:pt>
                <c:pt idx="57">
                  <c:v>63</c:v>
                </c:pt>
                <c:pt idx="58">
                  <c:v>64</c:v>
                </c:pt>
                <c:pt idx="59">
                  <c:v>65</c:v>
                </c:pt>
              </c:numCache>
            </c:numRef>
          </c:cat>
          <c:val>
            <c:numRef>
              <c:f>Altersbaum!$B$2:$B$61</c:f>
              <c:numCache>
                <c:formatCode>0</c:formatCode>
                <c:ptCount val="60"/>
                <c:pt idx="0">
                  <c:v>43</c:v>
                </c:pt>
                <c:pt idx="1">
                  <c:v>99</c:v>
                </c:pt>
                <c:pt idx="2">
                  <c:v>113</c:v>
                </c:pt>
                <c:pt idx="3">
                  <c:v>126</c:v>
                </c:pt>
                <c:pt idx="4">
                  <c:v>113</c:v>
                </c:pt>
                <c:pt idx="5">
                  <c:v>82</c:v>
                </c:pt>
                <c:pt idx="6">
                  <c:v>153</c:v>
                </c:pt>
                <c:pt idx="7">
                  <c:v>118</c:v>
                </c:pt>
                <c:pt idx="8">
                  <c:v>139</c:v>
                </c:pt>
                <c:pt idx="9">
                  <c:v>143</c:v>
                </c:pt>
                <c:pt idx="10">
                  <c:v>130</c:v>
                </c:pt>
                <c:pt idx="11">
                  <c:v>110</c:v>
                </c:pt>
                <c:pt idx="12">
                  <c:v>95</c:v>
                </c:pt>
                <c:pt idx="13">
                  <c:v>96</c:v>
                </c:pt>
                <c:pt idx="14">
                  <c:v>97</c:v>
                </c:pt>
                <c:pt idx="15">
                  <c:v>88</c:v>
                </c:pt>
                <c:pt idx="16">
                  <c:v>115</c:v>
                </c:pt>
                <c:pt idx="17">
                  <c:v>98</c:v>
                </c:pt>
                <c:pt idx="18">
                  <c:v>92</c:v>
                </c:pt>
                <c:pt idx="19">
                  <c:v>77</c:v>
                </c:pt>
                <c:pt idx="20">
                  <c:v>79</c:v>
                </c:pt>
                <c:pt idx="21">
                  <c:v>100</c:v>
                </c:pt>
                <c:pt idx="22">
                  <c:v>95</c:v>
                </c:pt>
                <c:pt idx="23">
                  <c:v>117</c:v>
                </c:pt>
                <c:pt idx="24">
                  <c:v>107</c:v>
                </c:pt>
                <c:pt idx="25">
                  <c:v>93</c:v>
                </c:pt>
                <c:pt idx="26">
                  <c:v>95</c:v>
                </c:pt>
                <c:pt idx="27">
                  <c:v>86</c:v>
                </c:pt>
                <c:pt idx="28">
                  <c:v>95</c:v>
                </c:pt>
                <c:pt idx="29">
                  <c:v>73</c:v>
                </c:pt>
                <c:pt idx="30">
                  <c:v>67</c:v>
                </c:pt>
                <c:pt idx="31">
                  <c:v>85</c:v>
                </c:pt>
                <c:pt idx="32">
                  <c:v>75</c:v>
                </c:pt>
                <c:pt idx="33">
                  <c:v>98</c:v>
                </c:pt>
                <c:pt idx="34">
                  <c:v>81</c:v>
                </c:pt>
                <c:pt idx="35">
                  <c:v>81</c:v>
                </c:pt>
                <c:pt idx="36">
                  <c:v>64</c:v>
                </c:pt>
                <c:pt idx="37">
                  <c:v>76</c:v>
                </c:pt>
                <c:pt idx="38">
                  <c:v>70</c:v>
                </c:pt>
                <c:pt idx="39">
                  <c:v>69</c:v>
                </c:pt>
                <c:pt idx="40">
                  <c:v>73</c:v>
                </c:pt>
                <c:pt idx="41">
                  <c:v>88</c:v>
                </c:pt>
                <c:pt idx="42">
                  <c:v>78</c:v>
                </c:pt>
                <c:pt idx="43">
                  <c:v>66</c:v>
                </c:pt>
                <c:pt idx="44">
                  <c:v>91</c:v>
                </c:pt>
                <c:pt idx="45">
                  <c:v>82</c:v>
                </c:pt>
                <c:pt idx="46">
                  <c:v>73</c:v>
                </c:pt>
                <c:pt idx="47">
                  <c:v>79</c:v>
                </c:pt>
                <c:pt idx="48">
                  <c:v>61</c:v>
                </c:pt>
                <c:pt idx="49">
                  <c:v>65</c:v>
                </c:pt>
                <c:pt idx="50">
                  <c:v>70</c:v>
                </c:pt>
                <c:pt idx="51">
                  <c:v>77</c:v>
                </c:pt>
                <c:pt idx="52">
                  <c:v>79</c:v>
                </c:pt>
                <c:pt idx="53">
                  <c:v>66</c:v>
                </c:pt>
                <c:pt idx="54">
                  <c:v>31</c:v>
                </c:pt>
                <c:pt idx="55">
                  <c:v>22</c:v>
                </c:pt>
                <c:pt idx="56">
                  <c:v>18</c:v>
                </c:pt>
                <c:pt idx="57">
                  <c:v>18</c:v>
                </c:pt>
                <c:pt idx="58">
                  <c:v>24</c:v>
                </c:pt>
                <c:pt idx="59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68-4885-A535-8138EB25BD8E}"/>
            </c:ext>
          </c:extLst>
        </c:ser>
        <c:ser>
          <c:idx val="2"/>
          <c:order val="1"/>
          <c:tx>
            <c:strRef>
              <c:f>Altersbaum!$C$1</c:f>
              <c:strCache>
                <c:ptCount val="1"/>
                <c:pt idx="0">
                  <c:v>weiblich</c:v>
                </c:pt>
              </c:strCache>
            </c:strRef>
          </c:tx>
          <c:invertIfNegative val="0"/>
          <c:cat>
            <c:numRef>
              <c:f>Altersbaum!$A$2:$A$61</c:f>
              <c:numCache>
                <c:formatCode>General</c:formatCode>
                <c:ptCount val="6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54</c:v>
                </c:pt>
                <c:pt idx="49">
                  <c:v>55</c:v>
                </c:pt>
                <c:pt idx="50">
                  <c:v>56</c:v>
                </c:pt>
                <c:pt idx="51">
                  <c:v>57</c:v>
                </c:pt>
                <c:pt idx="52">
                  <c:v>58</c:v>
                </c:pt>
                <c:pt idx="53">
                  <c:v>59</c:v>
                </c:pt>
                <c:pt idx="54">
                  <c:v>60</c:v>
                </c:pt>
                <c:pt idx="55">
                  <c:v>61</c:v>
                </c:pt>
                <c:pt idx="56">
                  <c:v>62</c:v>
                </c:pt>
                <c:pt idx="57">
                  <c:v>63</c:v>
                </c:pt>
                <c:pt idx="58">
                  <c:v>64</c:v>
                </c:pt>
                <c:pt idx="59">
                  <c:v>65</c:v>
                </c:pt>
              </c:numCache>
            </c:numRef>
          </c:cat>
          <c:val>
            <c:numRef>
              <c:f>Altersbaum!$C$2:$C$61</c:f>
              <c:numCache>
                <c:formatCode>General</c:formatCode>
                <c:ptCount val="60"/>
                <c:pt idx="0">
                  <c:v>-21</c:v>
                </c:pt>
                <c:pt idx="1">
                  <c:v>-48</c:v>
                </c:pt>
                <c:pt idx="2">
                  <c:v>-74</c:v>
                </c:pt>
                <c:pt idx="3">
                  <c:v>-66</c:v>
                </c:pt>
                <c:pt idx="4">
                  <c:v>-63</c:v>
                </c:pt>
                <c:pt idx="5">
                  <c:v>-50</c:v>
                </c:pt>
                <c:pt idx="6">
                  <c:v>-65</c:v>
                </c:pt>
                <c:pt idx="7">
                  <c:v>-87</c:v>
                </c:pt>
                <c:pt idx="8">
                  <c:v>-67</c:v>
                </c:pt>
                <c:pt idx="9">
                  <c:v>-73</c:v>
                </c:pt>
                <c:pt idx="10">
                  <c:v>-63</c:v>
                </c:pt>
                <c:pt idx="11">
                  <c:v>-52</c:v>
                </c:pt>
                <c:pt idx="12">
                  <c:v>-35</c:v>
                </c:pt>
                <c:pt idx="13">
                  <c:v>-30</c:v>
                </c:pt>
                <c:pt idx="14">
                  <c:v>-42</c:v>
                </c:pt>
                <c:pt idx="15">
                  <c:v>-25</c:v>
                </c:pt>
                <c:pt idx="16" formatCode="0">
                  <c:v>-30</c:v>
                </c:pt>
                <c:pt idx="17" formatCode="0">
                  <c:v>-28</c:v>
                </c:pt>
                <c:pt idx="18" formatCode="0">
                  <c:v>-21</c:v>
                </c:pt>
                <c:pt idx="19" formatCode="0">
                  <c:v>-23</c:v>
                </c:pt>
                <c:pt idx="20" formatCode="0">
                  <c:v>-19</c:v>
                </c:pt>
                <c:pt idx="21" formatCode="0">
                  <c:v>-16</c:v>
                </c:pt>
                <c:pt idx="22" formatCode="0">
                  <c:v>-16</c:v>
                </c:pt>
                <c:pt idx="23" formatCode="0">
                  <c:v>-19</c:v>
                </c:pt>
                <c:pt idx="24" formatCode="0">
                  <c:v>-19</c:v>
                </c:pt>
                <c:pt idx="25" formatCode="0">
                  <c:v>-12</c:v>
                </c:pt>
                <c:pt idx="26" formatCode="0">
                  <c:v>-14</c:v>
                </c:pt>
                <c:pt idx="27" formatCode="0">
                  <c:v>-19</c:v>
                </c:pt>
                <c:pt idx="28" formatCode="0">
                  <c:v>-10</c:v>
                </c:pt>
                <c:pt idx="29" formatCode="0">
                  <c:v>-14</c:v>
                </c:pt>
                <c:pt idx="30" formatCode="0">
                  <c:v>-11</c:v>
                </c:pt>
                <c:pt idx="31" formatCode="0">
                  <c:v>-18</c:v>
                </c:pt>
                <c:pt idx="32" formatCode="0">
                  <c:v>-11</c:v>
                </c:pt>
                <c:pt idx="33" formatCode="0">
                  <c:v>-11</c:v>
                </c:pt>
                <c:pt idx="34" formatCode="0">
                  <c:v>-7</c:v>
                </c:pt>
                <c:pt idx="35" formatCode="0">
                  <c:v>-12</c:v>
                </c:pt>
                <c:pt idx="36" formatCode="0">
                  <c:v>-8</c:v>
                </c:pt>
                <c:pt idx="37" formatCode="0">
                  <c:v>-11</c:v>
                </c:pt>
                <c:pt idx="38" formatCode="0">
                  <c:v>-3</c:v>
                </c:pt>
                <c:pt idx="39" formatCode="0">
                  <c:v>-8</c:v>
                </c:pt>
                <c:pt idx="40" formatCode="0">
                  <c:v>-7</c:v>
                </c:pt>
                <c:pt idx="41" formatCode="0">
                  <c:v>-8</c:v>
                </c:pt>
                <c:pt idx="42" formatCode="0">
                  <c:v>-5</c:v>
                </c:pt>
                <c:pt idx="43" formatCode="0">
                  <c:v>-6</c:v>
                </c:pt>
                <c:pt idx="44" formatCode="0">
                  <c:v>-4</c:v>
                </c:pt>
                <c:pt idx="45" formatCode="0">
                  <c:v>-4</c:v>
                </c:pt>
                <c:pt idx="46" formatCode="0">
                  <c:v>-5</c:v>
                </c:pt>
                <c:pt idx="47" formatCode="0">
                  <c:v>-3</c:v>
                </c:pt>
                <c:pt idx="48" formatCode="0">
                  <c:v>-6</c:v>
                </c:pt>
                <c:pt idx="49" formatCode="0">
                  <c:v>-1</c:v>
                </c:pt>
                <c:pt idx="50" formatCode="0">
                  <c:v>-3</c:v>
                </c:pt>
                <c:pt idx="51" formatCode="0">
                  <c:v>-1</c:v>
                </c:pt>
                <c:pt idx="52" formatCode="0">
                  <c:v>-2</c:v>
                </c:pt>
                <c:pt idx="53" formatCode="0">
                  <c:v>0</c:v>
                </c:pt>
                <c:pt idx="54" formatCode="0">
                  <c:v>-1</c:v>
                </c:pt>
                <c:pt idx="55" formatCode="0">
                  <c:v>-2</c:v>
                </c:pt>
                <c:pt idx="56" formatCode="0">
                  <c:v>0</c:v>
                </c:pt>
                <c:pt idx="57" formatCode="0">
                  <c:v>0</c:v>
                </c:pt>
                <c:pt idx="58" formatCode="0">
                  <c:v>0</c:v>
                </c:pt>
                <c:pt idx="59" formatCode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968-4885-A535-8138EB25B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"/>
        <c:overlap val="94"/>
        <c:axId val="503448224"/>
        <c:axId val="503449792"/>
      </c:barChart>
      <c:catAx>
        <c:axId val="503448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03449792"/>
        <c:crosses val="autoZero"/>
        <c:auto val="1"/>
        <c:lblAlgn val="ctr"/>
        <c:lblOffset val="100"/>
        <c:noMultiLvlLbl val="0"/>
      </c:catAx>
      <c:valAx>
        <c:axId val="503449792"/>
        <c:scaling>
          <c:orientation val="minMax"/>
        </c:scaling>
        <c:delete val="0"/>
        <c:axPos val="b"/>
        <c:majorGridlines/>
        <c:numFmt formatCode="#####" sourceLinked="0"/>
        <c:majorTickMark val="out"/>
        <c:minorTickMark val="none"/>
        <c:tickLblPos val="nextTo"/>
        <c:crossAx val="503448224"/>
        <c:crosses val="autoZero"/>
        <c:crossBetween val="between"/>
      </c:valAx>
      <c:spPr>
        <a:ln cmpd="sng"/>
      </c:spPr>
    </c:plotArea>
    <c:legend>
      <c:legendPos val="b"/>
      <c:layout>
        <c:manualLayout>
          <c:xMode val="edge"/>
          <c:yMode val="edge"/>
          <c:x val="0.17421592571198871"/>
          <c:y val="0.94562143502531948"/>
          <c:w val="0.19167955356931735"/>
          <c:h val="4.0830727774879748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1</xdr:row>
      <xdr:rowOff>38100</xdr:rowOff>
    </xdr:from>
    <xdr:to>
      <xdr:col>3</xdr:col>
      <xdr:colOff>523875</xdr:colOff>
      <xdr:row>5</xdr:row>
      <xdr:rowOff>247650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05BD7458-E1B3-4F98-B35B-2B347DD3F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542925"/>
          <a:ext cx="1647825" cy="2228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17</xdr:row>
      <xdr:rowOff>185736</xdr:rowOff>
    </xdr:from>
    <xdr:to>
      <xdr:col>7</xdr:col>
      <xdr:colOff>381000</xdr:colOff>
      <xdr:row>35</xdr:row>
      <xdr:rowOff>133350</xdr:rowOff>
    </xdr:to>
    <xdr:graphicFrame macro="">
      <xdr:nvGraphicFramePr>
        <xdr:cNvPr id="2" name="Diagramm 1">
          <a:extLst>
            <a:ext uri="{FF2B5EF4-FFF2-40B4-BE49-F238E27FC236}">
              <a16:creationId xmlns="" xmlns:a16="http://schemas.microsoft.com/office/drawing/2014/main" id="{C935C910-FB11-4C7C-8E31-C566C4E9A5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41</xdr:row>
      <xdr:rowOff>185737</xdr:rowOff>
    </xdr:from>
    <xdr:to>
      <xdr:col>7</xdr:col>
      <xdr:colOff>66675</xdr:colOff>
      <xdr:row>61</xdr:row>
      <xdr:rowOff>180975</xdr:rowOff>
    </xdr:to>
    <xdr:graphicFrame macro="">
      <xdr:nvGraphicFramePr>
        <xdr:cNvPr id="3" name="Diagramm 2">
          <a:extLst>
            <a:ext uri="{FF2B5EF4-FFF2-40B4-BE49-F238E27FC236}">
              <a16:creationId xmlns="" xmlns:a16="http://schemas.microsoft.com/office/drawing/2014/main" id="{BE23A9B1-2062-4D5D-BFE5-BD5DAD5BDF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17</xdr:row>
      <xdr:rowOff>4761</xdr:rowOff>
    </xdr:from>
    <xdr:to>
      <xdr:col>7</xdr:col>
      <xdr:colOff>352425</xdr:colOff>
      <xdr:row>34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="" xmlns:a16="http://schemas.microsoft.com/office/drawing/2014/main" id="{C935C910-FB11-4C7C-8E31-C566C4E9A5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40</xdr:row>
      <xdr:rowOff>185737</xdr:rowOff>
    </xdr:from>
    <xdr:to>
      <xdr:col>7</xdr:col>
      <xdr:colOff>66675</xdr:colOff>
      <xdr:row>60</xdr:row>
      <xdr:rowOff>180975</xdr:rowOff>
    </xdr:to>
    <xdr:graphicFrame macro="">
      <xdr:nvGraphicFramePr>
        <xdr:cNvPr id="3" name="Diagramm 2">
          <a:extLst>
            <a:ext uri="{FF2B5EF4-FFF2-40B4-BE49-F238E27FC236}">
              <a16:creationId xmlns="" xmlns:a16="http://schemas.microsoft.com/office/drawing/2014/main" id="{BE23A9B1-2062-4D5D-BFE5-BD5DAD5BDF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</xdr:row>
      <xdr:rowOff>14285</xdr:rowOff>
    </xdr:from>
    <xdr:to>
      <xdr:col>15</xdr:col>
      <xdr:colOff>276225</xdr:colOff>
      <xdr:row>61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8"/>
  <sheetViews>
    <sheetView tabSelected="1" workbookViewId="0"/>
  </sheetViews>
  <sheetFormatPr baseColWidth="10" defaultRowHeight="15" x14ac:dyDescent="0.25"/>
  <cols>
    <col min="1" max="1" width="131.28515625" customWidth="1"/>
  </cols>
  <sheetData>
    <row r="1" spans="1:1" s="33" customFormat="1" ht="39.950000000000003" customHeight="1" x14ac:dyDescent="0.25">
      <c r="A1" s="56" t="s">
        <v>39</v>
      </c>
    </row>
    <row r="2" spans="1:1" s="33" customFormat="1" ht="39.950000000000003" customHeight="1" x14ac:dyDescent="0.25">
      <c r="A2" s="56" t="s">
        <v>392</v>
      </c>
    </row>
    <row r="3" spans="1:1" s="33" customFormat="1" ht="39.950000000000003" customHeight="1" x14ac:dyDescent="0.25">
      <c r="A3" s="56" t="s">
        <v>378</v>
      </c>
    </row>
    <row r="4" spans="1:1" s="33" customFormat="1" ht="39.950000000000003" customHeight="1" x14ac:dyDescent="0.25">
      <c r="A4" s="56" t="s">
        <v>379</v>
      </c>
    </row>
    <row r="5" spans="1:1" s="33" customFormat="1" ht="39.950000000000003" customHeight="1" x14ac:dyDescent="0.25">
      <c r="A5" s="56" t="s">
        <v>394</v>
      </c>
    </row>
    <row r="6" spans="1:1" s="33" customFormat="1" ht="39.950000000000003" customHeight="1" x14ac:dyDescent="0.25">
      <c r="A6" s="57" t="s">
        <v>390</v>
      </c>
    </row>
    <row r="7" spans="1:1" s="33" customFormat="1" ht="39.950000000000003" customHeight="1" x14ac:dyDescent="0.25">
      <c r="A7" s="57" t="s">
        <v>391</v>
      </c>
    </row>
    <row r="8" spans="1:1" s="33" customFormat="1" ht="39.950000000000003" customHeight="1" x14ac:dyDescent="0.25">
      <c r="A8" s="57" t="s">
        <v>393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41"/>
  <sheetViews>
    <sheetView workbookViewId="0">
      <selection activeCell="M2" sqref="M2"/>
    </sheetView>
  </sheetViews>
  <sheetFormatPr baseColWidth="10" defaultRowHeight="15" x14ac:dyDescent="0.25"/>
  <cols>
    <col min="1" max="1" width="58.42578125" bestFit="1" customWidth="1"/>
    <col min="2" max="3" width="7.7109375" customWidth="1"/>
    <col min="4" max="8" width="8.140625" bestFit="1" customWidth="1"/>
    <col min="9" max="17" width="7.7109375" customWidth="1"/>
  </cols>
  <sheetData>
    <row r="1" spans="1:18" ht="18.75" x14ac:dyDescent="0.3">
      <c r="A1" s="40" t="s">
        <v>385</v>
      </c>
    </row>
    <row r="2" spans="1:18" x14ac:dyDescent="0.25">
      <c r="C2" s="48">
        <f ca="1">TODAY()</f>
        <v>43878</v>
      </c>
      <c r="D2" s="48">
        <f ca="1">C2+366</f>
        <v>44244</v>
      </c>
      <c r="E2" s="48">
        <f t="shared" ref="E2:M2" ca="1" si="0">D2+366</f>
        <v>44610</v>
      </c>
      <c r="F2" s="48">
        <f t="shared" ca="1" si="0"/>
        <v>44976</v>
      </c>
      <c r="G2" s="48">
        <f t="shared" ca="1" si="0"/>
        <v>45342</v>
      </c>
      <c r="H2" s="48">
        <f t="shared" ca="1" si="0"/>
        <v>45708</v>
      </c>
      <c r="I2" s="48">
        <f t="shared" ca="1" si="0"/>
        <v>46074</v>
      </c>
      <c r="J2" s="48">
        <f t="shared" ca="1" si="0"/>
        <v>46440</v>
      </c>
      <c r="K2" s="48">
        <f t="shared" ca="1" si="0"/>
        <v>46806</v>
      </c>
      <c r="L2" s="48">
        <f t="shared" ca="1" si="0"/>
        <v>47172</v>
      </c>
      <c r="M2" s="48">
        <f t="shared" ca="1" si="0"/>
        <v>47538</v>
      </c>
      <c r="N2" s="48"/>
      <c r="O2" s="48"/>
      <c r="P2" s="48"/>
      <c r="Q2" s="48"/>
      <c r="R2" s="48"/>
    </row>
    <row r="4" spans="1:18" x14ac:dyDescent="0.25">
      <c r="A4" s="25" t="s">
        <v>380</v>
      </c>
      <c r="B4" s="41"/>
      <c r="C4" s="46">
        <f>SUM(Altersstatistik!C19:D64)</f>
        <v>4196</v>
      </c>
      <c r="D4" s="39">
        <f>C4-SUM(Altersstatistik!C64:D64)</f>
        <v>4178</v>
      </c>
      <c r="E4" s="39">
        <f>D4-SUM(Altersstatistik!C63:D63)</f>
        <v>4154</v>
      </c>
      <c r="F4" s="39">
        <f>E4-SUM(Altersstatistik!C62:D62)</f>
        <v>4122</v>
      </c>
      <c r="G4" s="39">
        <f>F4-SUM(Altersstatistik!C61:D61)</f>
        <v>4056</v>
      </c>
      <c r="H4" s="39">
        <f>G4-SUM(Altersstatistik!C60:D60)</f>
        <v>3975</v>
      </c>
      <c r="I4" s="39">
        <f>H4-SUM(Altersstatistik!C59:D59)</f>
        <v>3897</v>
      </c>
      <c r="J4" s="39">
        <f>I4-SUM(Altersstatistik!C58:D58)</f>
        <v>3824</v>
      </c>
      <c r="K4" s="39">
        <f>J4-SUM(Altersstatistik!C57:D57)</f>
        <v>3758</v>
      </c>
      <c r="L4" s="39">
        <f>K4-SUM(Altersstatistik!C56:D56)</f>
        <v>3691</v>
      </c>
      <c r="M4" s="39">
        <f>L4-SUM(Altersstatistik!C55:D55)</f>
        <v>3609</v>
      </c>
    </row>
    <row r="5" spans="1:18" x14ac:dyDescent="0.25">
      <c r="A5" s="29" t="s">
        <v>382</v>
      </c>
      <c r="B5" s="53">
        <f>Personalstatistik!$G$13</f>
        <v>0.32269717037928958</v>
      </c>
      <c r="C5" s="46"/>
      <c r="D5" s="39">
        <f>SUM(Altersstatistik!C14:D18)*B5</f>
        <v>31.947019867549667</v>
      </c>
      <c r="E5" s="39">
        <f>SUM(Altersstatistik!C13:D13)*B5</f>
        <v>60.34437086092715</v>
      </c>
      <c r="F5" s="39">
        <f>SUM(Altersstatistik!C12:D12)*B5</f>
        <v>62.280553883202892</v>
      </c>
      <c r="G5" s="39">
        <f>SUM(Altersstatistik!C11:D11)*B5</f>
        <v>69.702588801926552</v>
      </c>
      <c r="H5" s="39">
        <f>SUM(Altersstatistik!C10:D10)*B5</f>
        <v>66.475617098133654</v>
      </c>
      <c r="I5" s="39">
        <f>SUM(Altersstatistik!C9:D9)*B5</f>
        <v>66.152919927754368</v>
      </c>
      <c r="J5" s="39">
        <f>SUM(Altersstatistik!C8:D8)*B5</f>
        <v>70.347983142685123</v>
      </c>
      <c r="K5" s="39">
        <f>SUM(Altersstatistik!C7:D7)*B5</f>
        <v>42.596026490066222</v>
      </c>
      <c r="L5" s="39">
        <f>L6*B5</f>
        <v>6.0207535552852498</v>
      </c>
      <c r="M5" s="39">
        <f>M6*B5</f>
        <v>26.272379150335638</v>
      </c>
    </row>
    <row r="6" spans="1:18" x14ac:dyDescent="0.25">
      <c r="A6" s="25" t="s">
        <v>381</v>
      </c>
      <c r="B6" s="53">
        <f>Personalstatistik!G6</f>
        <v>0.42403628117913839</v>
      </c>
      <c r="C6" s="46"/>
      <c r="D6" s="39"/>
      <c r="E6" s="39"/>
      <c r="F6" s="39"/>
      <c r="G6" s="39"/>
      <c r="H6" s="39"/>
      <c r="I6" s="39"/>
      <c r="J6" s="39"/>
      <c r="K6" s="39"/>
      <c r="L6" s="39">
        <f>SUM(Altersstatistik!C6:D6)*B6</f>
        <v>18.657596371882089</v>
      </c>
      <c r="M6" s="39">
        <f>SUM(Altersstatistik!C5:D5)*B6</f>
        <v>81.414965986394577</v>
      </c>
    </row>
    <row r="7" spans="1:18" x14ac:dyDescent="0.25">
      <c r="A7" s="25" t="s">
        <v>28</v>
      </c>
      <c r="B7" s="53"/>
      <c r="C7" s="46">
        <f>SUM(C4:C5)</f>
        <v>4196</v>
      </c>
      <c r="D7" s="39">
        <f t="shared" ref="D7:M7" si="1">D4+D5</f>
        <v>4209.9470198675499</v>
      </c>
      <c r="E7" s="39">
        <f t="shared" si="1"/>
        <v>4214.3443708609275</v>
      </c>
      <c r="F7" s="39">
        <f t="shared" si="1"/>
        <v>4184.2805538832026</v>
      </c>
      <c r="G7" s="39">
        <f t="shared" si="1"/>
        <v>4125.7025888019261</v>
      </c>
      <c r="H7" s="39">
        <f t="shared" si="1"/>
        <v>4041.4756170981336</v>
      </c>
      <c r="I7" s="39">
        <f t="shared" si="1"/>
        <v>3963.1529199277543</v>
      </c>
      <c r="J7" s="39">
        <f t="shared" si="1"/>
        <v>3894.3479831426853</v>
      </c>
      <c r="K7" s="39">
        <f t="shared" si="1"/>
        <v>3800.5960264900664</v>
      </c>
      <c r="L7" s="39">
        <f t="shared" si="1"/>
        <v>3697.0207535552854</v>
      </c>
      <c r="M7" s="39">
        <f t="shared" si="1"/>
        <v>3635.2723791503358</v>
      </c>
    </row>
    <row r="8" spans="1:18" ht="30" x14ac:dyDescent="0.25">
      <c r="A8" s="27" t="s">
        <v>34</v>
      </c>
      <c r="B8" s="45">
        <f>Personalstatistik!$G$39</f>
        <v>-1.4763733975100668E-2</v>
      </c>
      <c r="C8" s="46"/>
      <c r="D8" s="50">
        <f>D7*$B$8</f>
        <v>-62.154537850592355</v>
      </c>
      <c r="E8" s="50">
        <f t="shared" ref="E8:M8" si="2">E7*$B$8</f>
        <v>-62.219459170853725</v>
      </c>
      <c r="F8" s="50">
        <f t="shared" si="2"/>
        <v>-61.775604974718483</v>
      </c>
      <c r="G8" s="50">
        <f t="shared" si="2"/>
        <v>-60.910775481455779</v>
      </c>
      <c r="H8" s="50">
        <f t="shared" si="2"/>
        <v>-59.667270877692651</v>
      </c>
      <c r="I8" s="50">
        <f t="shared" si="2"/>
        <v>-58.510935412456803</v>
      </c>
      <c r="J8" s="50">
        <f t="shared" si="2"/>
        <v>-57.495117629588428</v>
      </c>
      <c r="K8" s="50">
        <f t="shared" si="2"/>
        <v>-56.110988681923992</v>
      </c>
      <c r="L8" s="50">
        <f t="shared" si="2"/>
        <v>-54.581830905916441</v>
      </c>
      <c r="M8" s="50">
        <f t="shared" si="2"/>
        <v>-53.670194332806851</v>
      </c>
    </row>
    <row r="9" spans="1:18" x14ac:dyDescent="0.25">
      <c r="A9" s="27" t="s">
        <v>29</v>
      </c>
      <c r="B9" s="25"/>
      <c r="C9" s="46">
        <f>C7</f>
        <v>4196</v>
      </c>
      <c r="D9" s="39">
        <f>D7+D8</f>
        <v>4147.7924820169574</v>
      </c>
      <c r="E9" s="39">
        <f t="shared" ref="E9:M9" si="3">E7+E8</f>
        <v>4152.1249116900735</v>
      </c>
      <c r="F9" s="39">
        <f t="shared" si="3"/>
        <v>4122.504948908484</v>
      </c>
      <c r="G9" s="39">
        <f t="shared" si="3"/>
        <v>4064.7918133204703</v>
      </c>
      <c r="H9" s="39">
        <f t="shared" si="3"/>
        <v>3981.8083462204409</v>
      </c>
      <c r="I9" s="39">
        <f t="shared" si="3"/>
        <v>3904.6419845152973</v>
      </c>
      <c r="J9" s="39">
        <f t="shared" si="3"/>
        <v>3836.8528655130967</v>
      </c>
      <c r="K9" s="39">
        <f t="shared" si="3"/>
        <v>3744.4850378081424</v>
      </c>
      <c r="L9" s="39">
        <f t="shared" si="3"/>
        <v>3642.438922649369</v>
      </c>
      <c r="M9" s="39">
        <f t="shared" si="3"/>
        <v>3581.6021848175292</v>
      </c>
    </row>
    <row r="10" spans="1:18" x14ac:dyDescent="0.25">
      <c r="A10" s="32" t="s">
        <v>30</v>
      </c>
      <c r="B10" s="32"/>
      <c r="C10" s="47"/>
      <c r="D10" s="51">
        <f>D9/$C$9</f>
        <v>0.98851107769708235</v>
      </c>
      <c r="E10" s="51">
        <f t="shared" ref="E10:M10" si="4">E9/$C$9</f>
        <v>0.98954359191851138</v>
      </c>
      <c r="F10" s="51">
        <f t="shared" si="4"/>
        <v>0.98248449688000095</v>
      </c>
      <c r="G10" s="51">
        <f t="shared" si="4"/>
        <v>0.96873017476655632</v>
      </c>
      <c r="H10" s="51">
        <f t="shared" si="4"/>
        <v>0.94895337135854163</v>
      </c>
      <c r="I10" s="51">
        <f t="shared" si="4"/>
        <v>0.93056291337352171</v>
      </c>
      <c r="J10" s="51">
        <f t="shared" si="4"/>
        <v>0.91440726060845967</v>
      </c>
      <c r="K10" s="51">
        <f t="shared" si="4"/>
        <v>0.89239395562634471</v>
      </c>
      <c r="L10" s="51">
        <f t="shared" si="4"/>
        <v>0.86807409977344352</v>
      </c>
      <c r="M10" s="51">
        <f t="shared" si="4"/>
        <v>0.85357535386499739</v>
      </c>
    </row>
    <row r="14" spans="1:18" x14ac:dyDescent="0.25">
      <c r="A14" s="52" t="s">
        <v>384</v>
      </c>
      <c r="B14" s="25">
        <f>Personalstatistik!$B$1</f>
        <v>2015</v>
      </c>
      <c r="C14" s="25">
        <f>Personalstatistik!$C$1</f>
        <v>2016</v>
      </c>
      <c r="D14" s="25">
        <f>Personalstatistik!$D$1</f>
        <v>2017</v>
      </c>
      <c r="E14" s="25">
        <f>Personalstatistik!$E$1</f>
        <v>2018</v>
      </c>
      <c r="F14" s="25">
        <f>Personalstatistik!$F$1</f>
        <v>2019</v>
      </c>
      <c r="G14" s="25">
        <f ca="1">YEAR($C$2)</f>
        <v>2020</v>
      </c>
      <c r="H14" s="25">
        <f ca="1">YEAR($D$2)</f>
        <v>2021</v>
      </c>
      <c r="I14" s="25">
        <f ca="1">YEAR($E$2)</f>
        <v>2022</v>
      </c>
      <c r="J14" s="25">
        <f ca="1">YEAR($F$2)</f>
        <v>2023</v>
      </c>
      <c r="K14" s="25">
        <f ca="1">YEAR($G$2)</f>
        <v>2024</v>
      </c>
      <c r="L14" s="25">
        <f ca="1">YEAR($H$2)</f>
        <v>2025</v>
      </c>
      <c r="M14" s="25">
        <f ca="1">YEAR($I$2)</f>
        <v>2026</v>
      </c>
      <c r="N14" s="25">
        <f ca="1">YEAR($J$2)</f>
        <v>2027</v>
      </c>
      <c r="O14" s="25">
        <f ca="1">YEAR($K$2)</f>
        <v>2028</v>
      </c>
      <c r="P14" s="25">
        <f ca="1">YEAR($L$2)</f>
        <v>2029</v>
      </c>
      <c r="Q14" s="25">
        <f ca="1">YEAR($M$2)</f>
        <v>2030</v>
      </c>
    </row>
    <row r="15" spans="1:18" ht="30" x14ac:dyDescent="0.25">
      <c r="A15" s="27" t="s">
        <v>389</v>
      </c>
      <c r="B15" s="25">
        <f>Personalstatistik!$B$25</f>
        <v>4411</v>
      </c>
      <c r="C15" s="25">
        <f>Personalstatistik!$C$25</f>
        <v>4423</v>
      </c>
      <c r="D15" s="25">
        <f>Personalstatistik!$D$25</f>
        <v>4319</v>
      </c>
      <c r="E15" s="25">
        <f>Personalstatistik!$E$25</f>
        <v>4218</v>
      </c>
      <c r="F15" s="25">
        <f>Personalstatistik!$F$25</f>
        <v>4236</v>
      </c>
      <c r="G15" s="39">
        <f>$C$9</f>
        <v>4196</v>
      </c>
      <c r="H15" s="39"/>
      <c r="I15" s="39"/>
      <c r="J15" s="39"/>
      <c r="K15" s="39"/>
      <c r="L15" s="39"/>
      <c r="M15" s="39"/>
      <c r="N15" s="39"/>
      <c r="O15" s="39"/>
      <c r="P15" s="39"/>
      <c r="Q15" s="39"/>
    </row>
    <row r="16" spans="1:18" x14ac:dyDescent="0.25">
      <c r="A16" s="25" t="s">
        <v>376</v>
      </c>
      <c r="B16" s="25"/>
      <c r="C16" s="25"/>
      <c r="D16" s="25"/>
      <c r="E16" s="25"/>
      <c r="F16" s="25"/>
      <c r="G16" s="39">
        <f>G15</f>
        <v>4196</v>
      </c>
      <c r="H16" s="39">
        <f>$D$9</f>
        <v>4147.7924820169574</v>
      </c>
      <c r="I16" s="39">
        <f>$E$9</f>
        <v>4152.1249116900735</v>
      </c>
      <c r="J16" s="39">
        <f>$F$9</f>
        <v>4122.504948908484</v>
      </c>
      <c r="K16" s="39">
        <f>$G$9</f>
        <v>4064.7918133204703</v>
      </c>
      <c r="L16" s="39">
        <f>$H$9</f>
        <v>3981.8083462204409</v>
      </c>
      <c r="M16" s="39">
        <f>$I$9</f>
        <v>3904.6419845152973</v>
      </c>
      <c r="N16" s="39">
        <f>$J$9</f>
        <v>3836.8528655130967</v>
      </c>
      <c r="O16" s="39">
        <f>$K$9</f>
        <v>3744.4850378081424</v>
      </c>
      <c r="P16" s="39">
        <f>$L$9</f>
        <v>3642.438922649369</v>
      </c>
      <c r="Q16" s="39">
        <f>$M$9</f>
        <v>3581.6021848175292</v>
      </c>
    </row>
    <row r="20" spans="4:13" x14ac:dyDescent="0.25">
      <c r="D20" s="49"/>
      <c r="E20" s="49"/>
      <c r="F20" s="49"/>
      <c r="G20" s="49"/>
      <c r="H20" s="49"/>
      <c r="I20" s="49"/>
      <c r="J20" s="49"/>
      <c r="K20" s="49"/>
      <c r="L20" s="49"/>
      <c r="M20" s="49"/>
    </row>
    <row r="39" spans="1:17" x14ac:dyDescent="0.25">
      <c r="A39" s="52" t="s">
        <v>383</v>
      </c>
      <c r="B39" s="25">
        <f>Personalstatistik!$B$1</f>
        <v>2015</v>
      </c>
      <c r="C39" s="25">
        <f>Personalstatistik!$C$1</f>
        <v>2016</v>
      </c>
      <c r="D39" s="25">
        <f>Personalstatistik!$D$1</f>
        <v>2017</v>
      </c>
      <c r="E39" s="25">
        <f>Personalstatistik!$E$1</f>
        <v>2018</v>
      </c>
      <c r="F39" s="25">
        <f>Personalstatistik!$F$1</f>
        <v>2019</v>
      </c>
      <c r="G39" s="25">
        <f ca="1">YEAR($C$2)</f>
        <v>2020</v>
      </c>
      <c r="H39" s="25">
        <f ca="1">YEAR($D$2)</f>
        <v>2021</v>
      </c>
      <c r="I39" s="25">
        <f ca="1">YEAR($E$2)</f>
        <v>2022</v>
      </c>
      <c r="J39" s="25">
        <f ca="1">YEAR($F$2)</f>
        <v>2023</v>
      </c>
      <c r="K39" s="25">
        <f ca="1">YEAR($G$2)</f>
        <v>2024</v>
      </c>
      <c r="L39" s="25">
        <f ca="1">YEAR($H$2)</f>
        <v>2025</v>
      </c>
      <c r="M39" s="25">
        <f ca="1">YEAR($I$2)</f>
        <v>2026</v>
      </c>
      <c r="N39" s="25">
        <f ca="1">YEAR($J$2)</f>
        <v>2027</v>
      </c>
      <c r="O39" s="25">
        <f ca="1">YEAR($K$2)</f>
        <v>2028</v>
      </c>
      <c r="P39" s="25">
        <f ca="1">YEAR($L$2)</f>
        <v>2029</v>
      </c>
      <c r="Q39" s="25">
        <f ca="1">YEAR($M$2)</f>
        <v>2030</v>
      </c>
    </row>
    <row r="40" spans="1:17" ht="30" x14ac:dyDescent="0.25">
      <c r="A40" s="27" t="s">
        <v>389</v>
      </c>
      <c r="B40" s="25">
        <f>Personalstatistik!$B$25</f>
        <v>4411</v>
      </c>
      <c r="C40" s="25">
        <f>Personalstatistik!$C$25</f>
        <v>4423</v>
      </c>
      <c r="D40" s="25">
        <f>Personalstatistik!$D$25</f>
        <v>4319</v>
      </c>
      <c r="E40" s="25">
        <f>Personalstatistik!$E$25</f>
        <v>4218</v>
      </c>
      <c r="F40" s="25">
        <f>Personalstatistik!$F$25</f>
        <v>4236</v>
      </c>
      <c r="G40" s="39">
        <f>$C$9</f>
        <v>4196</v>
      </c>
      <c r="H40" s="39"/>
      <c r="I40" s="39"/>
      <c r="J40" s="39"/>
      <c r="K40" s="39"/>
      <c r="L40" s="39"/>
      <c r="M40" s="39"/>
      <c r="N40" s="39"/>
      <c r="O40" s="39"/>
      <c r="P40" s="39"/>
      <c r="Q40" s="39"/>
    </row>
    <row r="41" spans="1:17" x14ac:dyDescent="0.25">
      <c r="A41" s="25" t="s">
        <v>376</v>
      </c>
      <c r="B41" s="25"/>
      <c r="C41" s="25"/>
      <c r="D41" s="25"/>
      <c r="E41" s="25"/>
      <c r="F41" s="25"/>
      <c r="G41" s="39"/>
      <c r="H41" s="39">
        <f>$D$9</f>
        <v>4147.7924820169574</v>
      </c>
      <c r="I41" s="39">
        <f>$E$9</f>
        <v>4152.1249116900735</v>
      </c>
      <c r="J41" s="39">
        <f>$F$9</f>
        <v>4122.504948908484</v>
      </c>
      <c r="K41" s="39">
        <f>$G$9</f>
        <v>4064.7918133204703</v>
      </c>
      <c r="L41" s="39">
        <f>$H$9</f>
        <v>3981.8083462204409</v>
      </c>
      <c r="M41" s="39">
        <f>$I$9</f>
        <v>3904.6419845152973</v>
      </c>
      <c r="N41" s="39">
        <f>$J$9</f>
        <v>3836.8528655130967</v>
      </c>
      <c r="O41" s="39">
        <f>$K$9</f>
        <v>3744.4850378081424</v>
      </c>
      <c r="P41" s="39">
        <f>$L$9</f>
        <v>3642.438922649369</v>
      </c>
      <c r="Q41" s="39">
        <f>$M$9</f>
        <v>3581.6021848175292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40"/>
  <sheetViews>
    <sheetView workbookViewId="0">
      <selection activeCell="J24" sqref="J24"/>
    </sheetView>
  </sheetViews>
  <sheetFormatPr baseColWidth="10" defaultRowHeight="15" x14ac:dyDescent="0.25"/>
  <cols>
    <col min="1" max="1" width="58.42578125" bestFit="1" customWidth="1"/>
    <col min="2" max="3" width="7.7109375" customWidth="1"/>
    <col min="4" max="6" width="8.140625" bestFit="1" customWidth="1"/>
    <col min="7" max="17" width="7.7109375" customWidth="1"/>
  </cols>
  <sheetData>
    <row r="1" spans="1:18" ht="18.75" x14ac:dyDescent="0.3">
      <c r="A1" s="40"/>
    </row>
    <row r="2" spans="1:18" x14ac:dyDescent="0.25">
      <c r="C2" s="48">
        <f ca="1">TODAY()</f>
        <v>43878</v>
      </c>
      <c r="D2" s="48">
        <f ca="1">C2+366</f>
        <v>44244</v>
      </c>
      <c r="E2" s="48">
        <f t="shared" ref="E2:M2" ca="1" si="0">D2+366</f>
        <v>44610</v>
      </c>
      <c r="F2" s="48">
        <f t="shared" ca="1" si="0"/>
        <v>44976</v>
      </c>
      <c r="G2" s="48">
        <f t="shared" ca="1" si="0"/>
        <v>45342</v>
      </c>
      <c r="H2" s="48">
        <f t="shared" ca="1" si="0"/>
        <v>45708</v>
      </c>
      <c r="I2" s="48">
        <f t="shared" ca="1" si="0"/>
        <v>46074</v>
      </c>
      <c r="J2" s="48">
        <f t="shared" ca="1" si="0"/>
        <v>46440</v>
      </c>
      <c r="K2" s="48">
        <f t="shared" ca="1" si="0"/>
        <v>46806</v>
      </c>
      <c r="L2" s="48">
        <f t="shared" ca="1" si="0"/>
        <v>47172</v>
      </c>
      <c r="M2" s="48">
        <f t="shared" ca="1" si="0"/>
        <v>47538</v>
      </c>
      <c r="N2" s="48"/>
      <c r="O2" s="48"/>
      <c r="P2" s="48"/>
      <c r="Q2" s="48"/>
      <c r="R2" s="48"/>
    </row>
    <row r="4" spans="1:18" x14ac:dyDescent="0.25">
      <c r="A4" s="25" t="s">
        <v>386</v>
      </c>
      <c r="B4" s="41"/>
      <c r="C4" s="46">
        <f>SUM(Altersstatistik!C7:D18)</f>
        <v>1456</v>
      </c>
      <c r="D4" s="39">
        <f>C4-SUM(Altersstatistik!C64:D64)</f>
        <v>1438</v>
      </c>
      <c r="E4" s="39">
        <f>D4-SUM(Altersstatistik!C63:D63)</f>
        <v>1414</v>
      </c>
      <c r="F4" s="39">
        <f>E4-SUM(Altersstatistik!C62:D62)</f>
        <v>1382</v>
      </c>
      <c r="G4" s="39">
        <f>F4-SUM(Altersstatistik!C61:D61)</f>
        <v>1316</v>
      </c>
      <c r="H4" s="39">
        <f>G4-SUM(Altersstatistik!C60:D60)</f>
        <v>1235</v>
      </c>
      <c r="I4" s="39">
        <f>H4-SUM(Altersstatistik!C59:D59)</f>
        <v>1157</v>
      </c>
      <c r="J4" s="39">
        <f>I4-SUM(Altersstatistik!C58:D58)</f>
        <v>1084</v>
      </c>
      <c r="K4" s="39">
        <f>J4-SUM(Altersstatistik!C57:D57)</f>
        <v>1018</v>
      </c>
      <c r="L4" s="39">
        <f>K4-SUM(Altersstatistik!C56:D56)</f>
        <v>951</v>
      </c>
      <c r="M4" s="39">
        <f>L4-SUM(Altersstatistik!C55:D55)</f>
        <v>869</v>
      </c>
    </row>
    <row r="5" spans="1:18" x14ac:dyDescent="0.25">
      <c r="A5" s="25" t="s">
        <v>381</v>
      </c>
      <c r="B5" s="53">
        <f>Personalstatistik!$G$6</f>
        <v>0.42403628117913839</v>
      </c>
      <c r="C5" s="46"/>
      <c r="D5" s="39">
        <f>SUM(Altersstatistik!C14:D18)*B5</f>
        <v>41.979591836734699</v>
      </c>
      <c r="E5" s="39">
        <f>SUM(Altersstatistik!C13:D13)*B5</f>
        <v>79.294784580498884</v>
      </c>
      <c r="F5" s="39">
        <f>SUM(Altersstatistik!C12:D12)*B5</f>
        <v>81.839002267573704</v>
      </c>
      <c r="G5" s="39">
        <f>SUM(Altersstatistik!C11:D11)*B5</f>
        <v>91.591836734693885</v>
      </c>
      <c r="H5" s="39">
        <f>SUM(Altersstatistik!C10:D10)*B5</f>
        <v>87.351473922902514</v>
      </c>
      <c r="I5" s="39">
        <f>SUM(Altersstatistik!C9:D9)*B5</f>
        <v>86.927437641723373</v>
      </c>
      <c r="J5" s="39">
        <f>SUM(Altersstatistik!C8:D8)*B5</f>
        <v>92.439909297052168</v>
      </c>
      <c r="K5" s="39">
        <f>SUM(Altersstatistik!C7:D7)*B5</f>
        <v>55.972789115646265</v>
      </c>
      <c r="L5" s="39">
        <f>SUM(Altersstatistik!C6:D6)*B5</f>
        <v>18.657596371882089</v>
      </c>
      <c r="M5" s="39">
        <f>SUM(Altersstatistik!C5:D5)*B5</f>
        <v>81.414965986394577</v>
      </c>
    </row>
    <row r="6" spans="1:18" x14ac:dyDescent="0.25">
      <c r="A6" s="25" t="s">
        <v>28</v>
      </c>
      <c r="B6" s="53"/>
      <c r="C6" s="46">
        <f>SUM(C4:C5)</f>
        <v>1456</v>
      </c>
      <c r="D6" s="39">
        <f t="shared" ref="D6:K6" si="1">D4+D5</f>
        <v>1479.9795918367347</v>
      </c>
      <c r="E6" s="39">
        <f t="shared" si="1"/>
        <v>1493.2947845804988</v>
      </c>
      <c r="F6" s="39">
        <f t="shared" si="1"/>
        <v>1463.8390022675737</v>
      </c>
      <c r="G6" s="39">
        <f t="shared" si="1"/>
        <v>1407.591836734694</v>
      </c>
      <c r="H6" s="39">
        <f t="shared" si="1"/>
        <v>1322.3514739229024</v>
      </c>
      <c r="I6" s="39">
        <f t="shared" si="1"/>
        <v>1243.9274376417234</v>
      </c>
      <c r="J6" s="39">
        <f t="shared" si="1"/>
        <v>1176.4399092970521</v>
      </c>
      <c r="K6" s="39">
        <f t="shared" si="1"/>
        <v>1073.9727891156463</v>
      </c>
      <c r="L6" s="39">
        <f t="shared" ref="L6:M6" si="2">L4+L5</f>
        <v>969.65759637188205</v>
      </c>
      <c r="M6" s="39">
        <f t="shared" si="2"/>
        <v>950.41496598639458</v>
      </c>
    </row>
    <row r="7" spans="1:18" ht="30" x14ac:dyDescent="0.25">
      <c r="A7" s="27" t="s">
        <v>34</v>
      </c>
      <c r="B7" s="45">
        <f>Personalstatistik!G37</f>
        <v>-1.334757074212517E-3</v>
      </c>
      <c r="C7" s="46"/>
      <c r="D7" s="50">
        <f>D6*$B$7</f>
        <v>-1.9754132298942351</v>
      </c>
      <c r="E7" s="50">
        <f t="shared" ref="E7:M7" si="3">E6*$B$7</f>
        <v>-1.9931857776034774</v>
      </c>
      <c r="F7" s="50">
        <f t="shared" si="3"/>
        <v>-1.9538694637848368</v>
      </c>
      <c r="G7" s="50">
        <f t="shared" si="3"/>
        <v>-1.878793161685423</v>
      </c>
      <c r="H7" s="50">
        <f t="shared" si="3"/>
        <v>-1.7650179844139426</v>
      </c>
      <c r="I7" s="50">
        <f t="shared" si="3"/>
        <v>-1.6603409471993398</v>
      </c>
      <c r="J7" s="50">
        <f t="shared" si="3"/>
        <v>-1.570261491320172</v>
      </c>
      <c r="K7" s="50">
        <f t="shared" si="3"/>
        <v>-1.4334927777838564</v>
      </c>
      <c r="L7" s="50">
        <f t="shared" si="3"/>
        <v>-1.294257336321275</v>
      </c>
      <c r="M7" s="50">
        <f t="shared" si="3"/>
        <v>-1.2685730992877888</v>
      </c>
    </row>
    <row r="8" spans="1:18" x14ac:dyDescent="0.25">
      <c r="A8" s="27" t="s">
        <v>29</v>
      </c>
      <c r="B8" s="25"/>
      <c r="C8" s="46">
        <f>C6</f>
        <v>1456</v>
      </c>
      <c r="D8" s="39">
        <f>D6+D7</f>
        <v>1478.0041786068405</v>
      </c>
      <c r="E8" s="39">
        <f t="shared" ref="E8:M8" si="4">E6+E7</f>
        <v>1491.3015988028953</v>
      </c>
      <c r="F8" s="39">
        <f t="shared" si="4"/>
        <v>1461.8851328037888</v>
      </c>
      <c r="G8" s="39">
        <f t="shared" si="4"/>
        <v>1405.7130435730085</v>
      </c>
      <c r="H8" s="39">
        <f t="shared" si="4"/>
        <v>1320.5864559384884</v>
      </c>
      <c r="I8" s="39">
        <f t="shared" si="4"/>
        <v>1242.2670966945241</v>
      </c>
      <c r="J8" s="39">
        <f t="shared" si="4"/>
        <v>1174.8696478057318</v>
      </c>
      <c r="K8" s="39">
        <f t="shared" si="4"/>
        <v>1072.5392963378624</v>
      </c>
      <c r="L8" s="39">
        <f t="shared" si="4"/>
        <v>968.36333903556078</v>
      </c>
      <c r="M8" s="39">
        <f t="shared" si="4"/>
        <v>949.1463928871068</v>
      </c>
    </row>
    <row r="9" spans="1:18" x14ac:dyDescent="0.25">
      <c r="A9" s="32" t="s">
        <v>30</v>
      </c>
      <c r="B9" s="32"/>
      <c r="C9" s="47"/>
      <c r="D9" s="51">
        <f>D8/$C$8</f>
        <v>1.0151127600321705</v>
      </c>
      <c r="E9" s="51">
        <f t="shared" ref="E9:M9" si="5">E8/$C$8</f>
        <v>1.0242456035734171</v>
      </c>
      <c r="F9" s="51">
        <f t="shared" si="5"/>
        <v>1.004041986815789</v>
      </c>
      <c r="G9" s="51">
        <f t="shared" si="5"/>
        <v>0.96546225520124207</v>
      </c>
      <c r="H9" s="51">
        <f t="shared" si="5"/>
        <v>0.90699619226544526</v>
      </c>
      <c r="I9" s="51">
        <f t="shared" si="5"/>
        <v>0.85320542355393136</v>
      </c>
      <c r="J9" s="51">
        <f t="shared" si="5"/>
        <v>0.80691596689954104</v>
      </c>
      <c r="K9" s="51">
        <f t="shared" si="5"/>
        <v>0.73663413210018025</v>
      </c>
      <c r="L9" s="51">
        <f t="shared" si="5"/>
        <v>0.66508471087607202</v>
      </c>
      <c r="M9" s="51">
        <f t="shared" si="5"/>
        <v>0.65188625885103491</v>
      </c>
    </row>
    <row r="13" spans="1:18" x14ac:dyDescent="0.25">
      <c r="A13" s="52" t="s">
        <v>384</v>
      </c>
      <c r="B13" s="25">
        <f>Personalstatistik!$B$1</f>
        <v>2015</v>
      </c>
      <c r="C13" s="25">
        <f>Personalstatistik!$C$1</f>
        <v>2016</v>
      </c>
      <c r="D13" s="25">
        <f>Personalstatistik!$D$1</f>
        <v>2017</v>
      </c>
      <c r="E13" s="25">
        <f>Personalstatistik!$E$1</f>
        <v>2018</v>
      </c>
      <c r="F13" s="25">
        <f>Personalstatistik!$F$1</f>
        <v>2019</v>
      </c>
      <c r="G13" s="25">
        <f ca="1">YEAR($C$2)</f>
        <v>2020</v>
      </c>
      <c r="H13" s="25">
        <f ca="1">YEAR($D$2)</f>
        <v>2021</v>
      </c>
      <c r="I13" s="25">
        <f ca="1">YEAR($E$2)</f>
        <v>2022</v>
      </c>
      <c r="J13" s="25">
        <f ca="1">YEAR($F$2)</f>
        <v>2023</v>
      </c>
      <c r="K13" s="25">
        <f ca="1">YEAR($G$2)</f>
        <v>2024</v>
      </c>
      <c r="L13" s="25">
        <f ca="1">YEAR($H$2)</f>
        <v>2025</v>
      </c>
      <c r="M13" s="25">
        <f ca="1">YEAR($I$2)</f>
        <v>2026</v>
      </c>
      <c r="N13" s="25">
        <f ca="1">YEAR($J$2)</f>
        <v>2027</v>
      </c>
      <c r="O13" s="25">
        <f ca="1">YEAR($K$2)</f>
        <v>2028</v>
      </c>
      <c r="P13" s="25">
        <f ca="1">YEAR($L$2)</f>
        <v>2029</v>
      </c>
      <c r="Q13" s="25">
        <f ca="1">YEAR($M$2)</f>
        <v>2030</v>
      </c>
    </row>
    <row r="14" spans="1:18" ht="30" x14ac:dyDescent="0.25">
      <c r="A14" s="27" t="s">
        <v>387</v>
      </c>
      <c r="B14" s="25">
        <f>Personalstatistik!B23</f>
        <v>1491</v>
      </c>
      <c r="C14" s="25">
        <f>Personalstatistik!C23</f>
        <v>1513</v>
      </c>
      <c r="D14" s="25">
        <f>Personalstatistik!D23</f>
        <v>1499</v>
      </c>
      <c r="E14" s="25">
        <f>Personalstatistik!E23</f>
        <v>1511</v>
      </c>
      <c r="F14" s="25">
        <f>Personalstatistik!F23</f>
        <v>1478</v>
      </c>
      <c r="G14" s="39">
        <f>$C$8</f>
        <v>1456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</row>
    <row r="15" spans="1:18" x14ac:dyDescent="0.25">
      <c r="A15" s="25" t="s">
        <v>376</v>
      </c>
      <c r="B15" s="25"/>
      <c r="C15" s="25"/>
      <c r="D15" s="25"/>
      <c r="E15" s="25"/>
      <c r="F15" s="25"/>
      <c r="G15" s="39">
        <f>G14</f>
        <v>1456</v>
      </c>
      <c r="H15" s="39">
        <f>$D$8</f>
        <v>1478.0041786068405</v>
      </c>
      <c r="I15" s="39">
        <f>$E$8</f>
        <v>1491.3015988028953</v>
      </c>
      <c r="J15" s="39">
        <f>$F$8</f>
        <v>1461.8851328037888</v>
      </c>
      <c r="K15" s="39">
        <f>$G$8</f>
        <v>1405.7130435730085</v>
      </c>
      <c r="L15" s="39">
        <f>$H$8</f>
        <v>1320.5864559384884</v>
      </c>
      <c r="M15" s="39">
        <f>$I$8</f>
        <v>1242.2670966945241</v>
      </c>
      <c r="N15" s="39">
        <f>$J$8</f>
        <v>1174.8696478057318</v>
      </c>
      <c r="O15" s="39">
        <f>$K$8</f>
        <v>1072.5392963378624</v>
      </c>
      <c r="P15" s="39">
        <f>$L$8</f>
        <v>968.36333903556078</v>
      </c>
      <c r="Q15" s="39">
        <f>$M$8</f>
        <v>949.1463928871068</v>
      </c>
    </row>
    <row r="19" spans="4:13" x14ac:dyDescent="0.25">
      <c r="D19" s="49"/>
      <c r="E19" s="49"/>
      <c r="F19" s="49"/>
      <c r="G19" s="49"/>
      <c r="H19" s="49"/>
      <c r="I19" s="49"/>
      <c r="J19" s="49"/>
      <c r="K19" s="49"/>
      <c r="L19" s="49"/>
      <c r="M19" s="49"/>
    </row>
    <row r="38" spans="1:17" x14ac:dyDescent="0.25">
      <c r="A38" s="52" t="s">
        <v>383</v>
      </c>
      <c r="B38" s="25">
        <f>Personalstatistik!$B$1</f>
        <v>2015</v>
      </c>
      <c r="C38" s="25">
        <f>Personalstatistik!$C$1</f>
        <v>2016</v>
      </c>
      <c r="D38" s="25">
        <f>Personalstatistik!$D$1</f>
        <v>2017</v>
      </c>
      <c r="E38" s="25">
        <f>Personalstatistik!$E$1</f>
        <v>2018</v>
      </c>
      <c r="F38" s="25">
        <f>Personalstatistik!$F$1</f>
        <v>2019</v>
      </c>
      <c r="G38" s="25">
        <f ca="1">YEAR($C$2)</f>
        <v>2020</v>
      </c>
      <c r="H38" s="25">
        <f ca="1">YEAR($D$2)</f>
        <v>2021</v>
      </c>
      <c r="I38" s="25">
        <f ca="1">YEAR($E$2)</f>
        <v>2022</v>
      </c>
      <c r="J38" s="25">
        <f ca="1">YEAR($F$2)</f>
        <v>2023</v>
      </c>
      <c r="K38" s="25">
        <f ca="1">YEAR($G$2)</f>
        <v>2024</v>
      </c>
      <c r="L38" s="25">
        <f ca="1">YEAR($H$2)</f>
        <v>2025</v>
      </c>
      <c r="M38" s="25">
        <f ca="1">YEAR($I$2)</f>
        <v>2026</v>
      </c>
      <c r="N38" s="25">
        <f ca="1">YEAR($J$2)</f>
        <v>2027</v>
      </c>
      <c r="O38" s="25">
        <f ca="1">YEAR($K$2)</f>
        <v>2028</v>
      </c>
      <c r="P38" s="25">
        <f ca="1">YEAR($L$2)</f>
        <v>2029</v>
      </c>
      <c r="Q38" s="25">
        <f ca="1">YEAR($M$2)</f>
        <v>2030</v>
      </c>
    </row>
    <row r="39" spans="1:17" ht="30" x14ac:dyDescent="0.25">
      <c r="A39" s="27" t="s">
        <v>388</v>
      </c>
      <c r="B39" s="25">
        <f>Personalstatistik!B23</f>
        <v>1491</v>
      </c>
      <c r="C39" s="25">
        <f>Personalstatistik!C23</f>
        <v>1513</v>
      </c>
      <c r="D39" s="25">
        <f>Personalstatistik!D23</f>
        <v>1499</v>
      </c>
      <c r="E39" s="25">
        <f>Personalstatistik!E23</f>
        <v>1511</v>
      </c>
      <c r="F39" s="25">
        <f>Personalstatistik!F23</f>
        <v>1478</v>
      </c>
      <c r="G39" s="39">
        <f>$C$8</f>
        <v>1456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</row>
    <row r="40" spans="1:17" x14ac:dyDescent="0.25">
      <c r="A40" s="25" t="s">
        <v>376</v>
      </c>
      <c r="B40" s="25"/>
      <c r="C40" s="25"/>
      <c r="D40" s="25"/>
      <c r="E40" s="25"/>
      <c r="F40" s="25"/>
      <c r="G40" s="39"/>
      <c r="H40" s="39">
        <f>$D$8</f>
        <v>1478.0041786068405</v>
      </c>
      <c r="I40" s="39">
        <f>$E$8</f>
        <v>1491.3015988028953</v>
      </c>
      <c r="J40" s="39">
        <f>$F$8</f>
        <v>1461.8851328037888</v>
      </c>
      <c r="K40" s="39">
        <f>$G$8</f>
        <v>1405.7130435730085</v>
      </c>
      <c r="L40" s="39">
        <f>$H$8</f>
        <v>1320.5864559384884</v>
      </c>
      <c r="M40" s="39">
        <f>$I$8</f>
        <v>1242.2670966945241</v>
      </c>
      <c r="N40" s="39">
        <f>$J$8</f>
        <v>1174.8696478057318</v>
      </c>
      <c r="O40" s="39">
        <f>$K$8</f>
        <v>1072.5392963378624</v>
      </c>
      <c r="P40" s="39">
        <f>$L$8</f>
        <v>968.36333903556078</v>
      </c>
      <c r="Q40" s="39">
        <f>$M$8</f>
        <v>949.1463928871068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61"/>
  <sheetViews>
    <sheetView topLeftCell="A37" workbookViewId="0">
      <selection activeCell="J24" sqref="J24"/>
    </sheetView>
  </sheetViews>
  <sheetFormatPr baseColWidth="10" defaultRowHeight="15" x14ac:dyDescent="0.25"/>
  <cols>
    <col min="1" max="3" width="11.42578125" style="26"/>
  </cols>
  <sheetData>
    <row r="1" spans="1:3" x14ac:dyDescent="0.25">
      <c r="A1" s="26" t="s">
        <v>25</v>
      </c>
      <c r="B1" s="26" t="s">
        <v>26</v>
      </c>
      <c r="C1" s="26" t="s">
        <v>27</v>
      </c>
    </row>
    <row r="2" spans="1:3" x14ac:dyDescent="0.25">
      <c r="A2" s="26">
        <v>6</v>
      </c>
      <c r="B2" s="54">
        <f>Altersstatistik!C2</f>
        <v>43</v>
      </c>
      <c r="C2" s="26">
        <f>-1*Altersstatistik!D2</f>
        <v>-21</v>
      </c>
    </row>
    <row r="3" spans="1:3" x14ac:dyDescent="0.25">
      <c r="A3" s="26">
        <v>7</v>
      </c>
      <c r="B3" s="54">
        <f>Altersstatistik!C3</f>
        <v>99</v>
      </c>
      <c r="C3" s="26">
        <f>-1*Altersstatistik!D3</f>
        <v>-48</v>
      </c>
    </row>
    <row r="4" spans="1:3" x14ac:dyDescent="0.25">
      <c r="A4" s="26">
        <v>8</v>
      </c>
      <c r="B4" s="54">
        <f>Altersstatistik!C4</f>
        <v>113</v>
      </c>
      <c r="C4" s="26">
        <f>-1*Altersstatistik!D4</f>
        <v>-74</v>
      </c>
    </row>
    <row r="5" spans="1:3" x14ac:dyDescent="0.25">
      <c r="A5" s="26">
        <v>9</v>
      </c>
      <c r="B5" s="54">
        <f>Altersstatistik!C5</f>
        <v>126</v>
      </c>
      <c r="C5" s="26">
        <f>-1*Altersstatistik!D5</f>
        <v>-66</v>
      </c>
    </row>
    <row r="6" spans="1:3" x14ac:dyDescent="0.25">
      <c r="A6" s="26">
        <v>10</v>
      </c>
      <c r="B6" s="54">
        <f>SUM(Altersstatistik!C6:C7)</f>
        <v>113</v>
      </c>
      <c r="C6" s="26">
        <f>-1*SUM(Altersstatistik!D6:D7)</f>
        <v>-63</v>
      </c>
    </row>
    <row r="7" spans="1:3" x14ac:dyDescent="0.25">
      <c r="A7" s="26">
        <v>11</v>
      </c>
      <c r="B7" s="54">
        <f>Altersstatistik!C7</f>
        <v>82</v>
      </c>
      <c r="C7" s="26">
        <f>-1*Altersstatistik!D7</f>
        <v>-50</v>
      </c>
    </row>
    <row r="8" spans="1:3" x14ac:dyDescent="0.25">
      <c r="A8" s="26">
        <v>12</v>
      </c>
      <c r="B8" s="54">
        <f>Altersstatistik!C8</f>
        <v>153</v>
      </c>
      <c r="C8" s="26">
        <f>-1*Altersstatistik!D8</f>
        <v>-65</v>
      </c>
    </row>
    <row r="9" spans="1:3" x14ac:dyDescent="0.25">
      <c r="A9" s="26">
        <v>13</v>
      </c>
      <c r="B9" s="54">
        <f>Altersstatistik!C9</f>
        <v>118</v>
      </c>
      <c r="C9" s="26">
        <f>-1*Altersstatistik!D9</f>
        <v>-87</v>
      </c>
    </row>
    <row r="10" spans="1:3" x14ac:dyDescent="0.25">
      <c r="A10" s="26">
        <v>14</v>
      </c>
      <c r="B10" s="54">
        <f>Altersstatistik!C10</f>
        <v>139</v>
      </c>
      <c r="C10" s="26">
        <f>-1*Altersstatistik!D10</f>
        <v>-67</v>
      </c>
    </row>
    <row r="11" spans="1:3" x14ac:dyDescent="0.25">
      <c r="A11" s="26">
        <v>15</v>
      </c>
      <c r="B11" s="54">
        <f>Altersstatistik!C11</f>
        <v>143</v>
      </c>
      <c r="C11" s="26">
        <f>-1*Altersstatistik!D11</f>
        <v>-73</v>
      </c>
    </row>
    <row r="12" spans="1:3" x14ac:dyDescent="0.25">
      <c r="A12" s="26">
        <v>16</v>
      </c>
      <c r="B12" s="54">
        <f>Altersstatistik!C12</f>
        <v>130</v>
      </c>
      <c r="C12" s="26">
        <f>-1*Altersstatistik!D12</f>
        <v>-63</v>
      </c>
    </row>
    <row r="13" spans="1:3" x14ac:dyDescent="0.25">
      <c r="A13" s="26">
        <f>Altersstatistik!B19</f>
        <v>17</v>
      </c>
      <c r="B13" s="54">
        <f>SUM(Altersstatistik!C14,Altersstatistik!C19)</f>
        <v>110</v>
      </c>
      <c r="C13" s="26">
        <f>-1*SUM(Altersstatistik!D14,Altersstatistik!D19)</f>
        <v>-52</v>
      </c>
    </row>
    <row r="14" spans="1:3" x14ac:dyDescent="0.25">
      <c r="A14" s="26">
        <f>Altersstatistik!B20</f>
        <v>18</v>
      </c>
      <c r="B14" s="54">
        <f>SUM(Altersstatistik!C15,Altersstatistik!C20)</f>
        <v>95</v>
      </c>
      <c r="C14" s="26">
        <f>-1*SUM(Altersstatistik!D15,Altersstatistik!D20)</f>
        <v>-35</v>
      </c>
    </row>
    <row r="15" spans="1:3" x14ac:dyDescent="0.25">
      <c r="A15" s="26">
        <f>Altersstatistik!B21</f>
        <v>19</v>
      </c>
      <c r="B15" s="54">
        <f>SUM(Altersstatistik!C16,Altersstatistik!C21)</f>
        <v>96</v>
      </c>
      <c r="C15" s="26">
        <f>-1*SUM(Altersstatistik!D16,Altersstatistik!D21)</f>
        <v>-30</v>
      </c>
    </row>
    <row r="16" spans="1:3" x14ac:dyDescent="0.25">
      <c r="A16" s="26">
        <f>Altersstatistik!B22</f>
        <v>20</v>
      </c>
      <c r="B16" s="54">
        <f>SUM(Altersstatistik!C17,Altersstatistik!C22)</f>
        <v>97</v>
      </c>
      <c r="C16" s="26">
        <f>-1*SUM(Altersstatistik!D17,Altersstatistik!D22)</f>
        <v>-42</v>
      </c>
    </row>
    <row r="17" spans="1:3" x14ac:dyDescent="0.25">
      <c r="A17" s="26">
        <f>Altersstatistik!B23</f>
        <v>21</v>
      </c>
      <c r="B17" s="54">
        <f>SUM(Altersstatistik!C18,Altersstatistik!C23)</f>
        <v>88</v>
      </c>
      <c r="C17" s="26">
        <f>-1*SUM(Altersstatistik!D18,Altersstatistik!D23)</f>
        <v>-25</v>
      </c>
    </row>
    <row r="18" spans="1:3" x14ac:dyDescent="0.25">
      <c r="A18" s="26">
        <f>Altersstatistik!B24</f>
        <v>22</v>
      </c>
      <c r="B18" s="54">
        <f>Altersstatistik!C24</f>
        <v>115</v>
      </c>
      <c r="C18" s="54">
        <f>Altersstatistik!D24*-1</f>
        <v>-30</v>
      </c>
    </row>
    <row r="19" spans="1:3" x14ac:dyDescent="0.25">
      <c r="A19" s="26">
        <f>Altersstatistik!B25</f>
        <v>23</v>
      </c>
      <c r="B19" s="54">
        <f>Altersstatistik!C25</f>
        <v>98</v>
      </c>
      <c r="C19" s="54">
        <f>Altersstatistik!D25*-1</f>
        <v>-28</v>
      </c>
    </row>
    <row r="20" spans="1:3" x14ac:dyDescent="0.25">
      <c r="A20" s="26">
        <f>Altersstatistik!B26</f>
        <v>24</v>
      </c>
      <c r="B20" s="54">
        <f>Altersstatistik!C26</f>
        <v>92</v>
      </c>
      <c r="C20" s="54">
        <f>Altersstatistik!D26*-1</f>
        <v>-21</v>
      </c>
    </row>
    <row r="21" spans="1:3" x14ac:dyDescent="0.25">
      <c r="A21" s="26">
        <f>Altersstatistik!B27</f>
        <v>25</v>
      </c>
      <c r="B21" s="54">
        <f>Altersstatistik!C27</f>
        <v>77</v>
      </c>
      <c r="C21" s="54">
        <f>Altersstatistik!D27*-1</f>
        <v>-23</v>
      </c>
    </row>
    <row r="22" spans="1:3" x14ac:dyDescent="0.25">
      <c r="A22" s="26">
        <f>Altersstatistik!B28</f>
        <v>26</v>
      </c>
      <c r="B22" s="54">
        <f>Altersstatistik!C28</f>
        <v>79</v>
      </c>
      <c r="C22" s="54">
        <f>Altersstatistik!D28*-1</f>
        <v>-19</v>
      </c>
    </row>
    <row r="23" spans="1:3" x14ac:dyDescent="0.25">
      <c r="A23" s="26">
        <f>Altersstatistik!B29</f>
        <v>27</v>
      </c>
      <c r="B23" s="54">
        <f>Altersstatistik!C29</f>
        <v>100</v>
      </c>
      <c r="C23" s="54">
        <f>Altersstatistik!D29*-1</f>
        <v>-16</v>
      </c>
    </row>
    <row r="24" spans="1:3" x14ac:dyDescent="0.25">
      <c r="A24" s="26">
        <f>Altersstatistik!B30</f>
        <v>28</v>
      </c>
      <c r="B24" s="54">
        <f>Altersstatistik!C30</f>
        <v>95</v>
      </c>
      <c r="C24" s="54">
        <f>Altersstatistik!D30*-1</f>
        <v>-16</v>
      </c>
    </row>
    <row r="25" spans="1:3" x14ac:dyDescent="0.25">
      <c r="A25" s="26">
        <f>Altersstatistik!B31</f>
        <v>29</v>
      </c>
      <c r="B25" s="54">
        <f>Altersstatistik!C31</f>
        <v>117</v>
      </c>
      <c r="C25" s="54">
        <f>Altersstatistik!D31*-1</f>
        <v>-19</v>
      </c>
    </row>
    <row r="26" spans="1:3" x14ac:dyDescent="0.25">
      <c r="A26" s="26">
        <f>Altersstatistik!B32</f>
        <v>30</v>
      </c>
      <c r="B26" s="54">
        <f>Altersstatistik!C32</f>
        <v>107</v>
      </c>
      <c r="C26" s="54">
        <f>Altersstatistik!D32*-1</f>
        <v>-19</v>
      </c>
    </row>
    <row r="27" spans="1:3" x14ac:dyDescent="0.25">
      <c r="A27" s="26">
        <f>Altersstatistik!B33</f>
        <v>31</v>
      </c>
      <c r="B27" s="54">
        <f>Altersstatistik!C33</f>
        <v>93</v>
      </c>
      <c r="C27" s="54">
        <f>Altersstatistik!D33*-1</f>
        <v>-12</v>
      </c>
    </row>
    <row r="28" spans="1:3" x14ac:dyDescent="0.25">
      <c r="A28" s="26">
        <f>Altersstatistik!B34</f>
        <v>32</v>
      </c>
      <c r="B28" s="54">
        <f>Altersstatistik!C34</f>
        <v>95</v>
      </c>
      <c r="C28" s="54">
        <f>Altersstatistik!D34*-1</f>
        <v>-14</v>
      </c>
    </row>
    <row r="29" spans="1:3" x14ac:dyDescent="0.25">
      <c r="A29" s="26">
        <f>Altersstatistik!B35</f>
        <v>33</v>
      </c>
      <c r="B29" s="54">
        <f>Altersstatistik!C35</f>
        <v>86</v>
      </c>
      <c r="C29" s="54">
        <f>Altersstatistik!D35*-1</f>
        <v>-19</v>
      </c>
    </row>
    <row r="30" spans="1:3" x14ac:dyDescent="0.25">
      <c r="A30" s="26">
        <f>Altersstatistik!B36</f>
        <v>34</v>
      </c>
      <c r="B30" s="54">
        <f>Altersstatistik!C36</f>
        <v>95</v>
      </c>
      <c r="C30" s="54">
        <f>Altersstatistik!D36*-1</f>
        <v>-10</v>
      </c>
    </row>
    <row r="31" spans="1:3" x14ac:dyDescent="0.25">
      <c r="A31" s="26">
        <f>Altersstatistik!B37</f>
        <v>35</v>
      </c>
      <c r="B31" s="54">
        <f>Altersstatistik!C37</f>
        <v>73</v>
      </c>
      <c r="C31" s="54">
        <f>Altersstatistik!D37*-1</f>
        <v>-14</v>
      </c>
    </row>
    <row r="32" spans="1:3" x14ac:dyDescent="0.25">
      <c r="A32" s="26">
        <f>Altersstatistik!B38</f>
        <v>36</v>
      </c>
      <c r="B32" s="54">
        <f>Altersstatistik!C38</f>
        <v>67</v>
      </c>
      <c r="C32" s="54">
        <f>Altersstatistik!D38*-1</f>
        <v>-11</v>
      </c>
    </row>
    <row r="33" spans="1:3" x14ac:dyDescent="0.25">
      <c r="A33" s="26">
        <f>Altersstatistik!B39</f>
        <v>37</v>
      </c>
      <c r="B33" s="54">
        <f>Altersstatistik!C39</f>
        <v>85</v>
      </c>
      <c r="C33" s="54">
        <f>Altersstatistik!D39*-1</f>
        <v>-18</v>
      </c>
    </row>
    <row r="34" spans="1:3" x14ac:dyDescent="0.25">
      <c r="A34" s="26">
        <f>Altersstatistik!B40</f>
        <v>38</v>
      </c>
      <c r="B34" s="54">
        <f>Altersstatistik!C40</f>
        <v>75</v>
      </c>
      <c r="C34" s="54">
        <f>Altersstatistik!D40*-1</f>
        <v>-11</v>
      </c>
    </row>
    <row r="35" spans="1:3" x14ac:dyDescent="0.25">
      <c r="A35" s="26">
        <f>Altersstatistik!B41</f>
        <v>39</v>
      </c>
      <c r="B35" s="54">
        <f>Altersstatistik!C41</f>
        <v>98</v>
      </c>
      <c r="C35" s="54">
        <f>Altersstatistik!D41*-1</f>
        <v>-11</v>
      </c>
    </row>
    <row r="36" spans="1:3" x14ac:dyDescent="0.25">
      <c r="A36" s="26">
        <f>Altersstatistik!B42</f>
        <v>40</v>
      </c>
      <c r="B36" s="54">
        <f>Altersstatistik!C42</f>
        <v>81</v>
      </c>
      <c r="C36" s="54">
        <f>Altersstatistik!D42*-1</f>
        <v>-7</v>
      </c>
    </row>
    <row r="37" spans="1:3" x14ac:dyDescent="0.25">
      <c r="A37" s="26">
        <f>Altersstatistik!B43</f>
        <v>41</v>
      </c>
      <c r="B37" s="54">
        <f>Altersstatistik!C43</f>
        <v>81</v>
      </c>
      <c r="C37" s="54">
        <f>Altersstatistik!D43*-1</f>
        <v>-12</v>
      </c>
    </row>
    <row r="38" spans="1:3" x14ac:dyDescent="0.25">
      <c r="A38" s="26">
        <f>Altersstatistik!B44</f>
        <v>42</v>
      </c>
      <c r="B38" s="54">
        <f>Altersstatistik!C44</f>
        <v>64</v>
      </c>
      <c r="C38" s="54">
        <f>Altersstatistik!D44*-1</f>
        <v>-8</v>
      </c>
    </row>
    <row r="39" spans="1:3" x14ac:dyDescent="0.25">
      <c r="A39" s="26">
        <f>Altersstatistik!B45</f>
        <v>43</v>
      </c>
      <c r="B39" s="54">
        <f>Altersstatistik!C45</f>
        <v>76</v>
      </c>
      <c r="C39" s="54">
        <f>Altersstatistik!D45*-1</f>
        <v>-11</v>
      </c>
    </row>
    <row r="40" spans="1:3" x14ac:dyDescent="0.25">
      <c r="A40" s="26">
        <f>Altersstatistik!B46</f>
        <v>44</v>
      </c>
      <c r="B40" s="54">
        <f>Altersstatistik!C46</f>
        <v>70</v>
      </c>
      <c r="C40" s="54">
        <f>Altersstatistik!D46*-1</f>
        <v>-3</v>
      </c>
    </row>
    <row r="41" spans="1:3" x14ac:dyDescent="0.25">
      <c r="A41" s="26">
        <f>Altersstatistik!B47</f>
        <v>45</v>
      </c>
      <c r="B41" s="54">
        <f>Altersstatistik!C47</f>
        <v>69</v>
      </c>
      <c r="C41" s="54">
        <f>Altersstatistik!D47*-1</f>
        <v>-8</v>
      </c>
    </row>
    <row r="42" spans="1:3" x14ac:dyDescent="0.25">
      <c r="A42" s="26">
        <f>Altersstatistik!B48</f>
        <v>46</v>
      </c>
      <c r="B42" s="54">
        <f>Altersstatistik!C48</f>
        <v>73</v>
      </c>
      <c r="C42" s="54">
        <f>Altersstatistik!D48*-1</f>
        <v>-7</v>
      </c>
    </row>
    <row r="43" spans="1:3" x14ac:dyDescent="0.25">
      <c r="A43" s="26">
        <f>Altersstatistik!B49</f>
        <v>47</v>
      </c>
      <c r="B43" s="54">
        <f>Altersstatistik!C49</f>
        <v>88</v>
      </c>
      <c r="C43" s="54">
        <f>Altersstatistik!D49*-1</f>
        <v>-8</v>
      </c>
    </row>
    <row r="44" spans="1:3" x14ac:dyDescent="0.25">
      <c r="A44" s="26">
        <f>Altersstatistik!B50</f>
        <v>48</v>
      </c>
      <c r="B44" s="54">
        <f>Altersstatistik!C50</f>
        <v>78</v>
      </c>
      <c r="C44" s="54">
        <f>Altersstatistik!D50*-1</f>
        <v>-5</v>
      </c>
    </row>
    <row r="45" spans="1:3" x14ac:dyDescent="0.25">
      <c r="A45" s="26">
        <f>Altersstatistik!B51</f>
        <v>49</v>
      </c>
      <c r="B45" s="54">
        <f>Altersstatistik!C51</f>
        <v>66</v>
      </c>
      <c r="C45" s="54">
        <f>Altersstatistik!D51*-1</f>
        <v>-6</v>
      </c>
    </row>
    <row r="46" spans="1:3" x14ac:dyDescent="0.25">
      <c r="A46" s="26">
        <f>Altersstatistik!B52</f>
        <v>50</v>
      </c>
      <c r="B46" s="54">
        <f>Altersstatistik!C52</f>
        <v>91</v>
      </c>
      <c r="C46" s="54">
        <f>Altersstatistik!D52*-1</f>
        <v>-4</v>
      </c>
    </row>
    <row r="47" spans="1:3" x14ac:dyDescent="0.25">
      <c r="A47" s="26">
        <f>Altersstatistik!B53</f>
        <v>51</v>
      </c>
      <c r="B47" s="54">
        <f>Altersstatistik!C53</f>
        <v>82</v>
      </c>
      <c r="C47" s="54">
        <f>Altersstatistik!D53*-1</f>
        <v>-4</v>
      </c>
    </row>
    <row r="48" spans="1:3" x14ac:dyDescent="0.25">
      <c r="A48" s="26">
        <f>Altersstatistik!B54</f>
        <v>52</v>
      </c>
      <c r="B48" s="54">
        <f>Altersstatistik!C54</f>
        <v>73</v>
      </c>
      <c r="C48" s="54">
        <f>Altersstatistik!D54*-1</f>
        <v>-5</v>
      </c>
    </row>
    <row r="49" spans="1:3" x14ac:dyDescent="0.25">
      <c r="A49" s="26">
        <f>Altersstatistik!B55</f>
        <v>53</v>
      </c>
      <c r="B49" s="54">
        <f>Altersstatistik!C55</f>
        <v>79</v>
      </c>
      <c r="C49" s="54">
        <f>Altersstatistik!D55*-1</f>
        <v>-3</v>
      </c>
    </row>
    <row r="50" spans="1:3" x14ac:dyDescent="0.25">
      <c r="A50" s="26">
        <f>Altersstatistik!B56</f>
        <v>54</v>
      </c>
      <c r="B50" s="54">
        <f>Altersstatistik!C56</f>
        <v>61</v>
      </c>
      <c r="C50" s="54">
        <f>Altersstatistik!D56*-1</f>
        <v>-6</v>
      </c>
    </row>
    <row r="51" spans="1:3" x14ac:dyDescent="0.25">
      <c r="A51" s="26">
        <f>Altersstatistik!B57</f>
        <v>55</v>
      </c>
      <c r="B51" s="54">
        <f>Altersstatistik!C57</f>
        <v>65</v>
      </c>
      <c r="C51" s="54">
        <f>Altersstatistik!D57*-1</f>
        <v>-1</v>
      </c>
    </row>
    <row r="52" spans="1:3" x14ac:dyDescent="0.25">
      <c r="A52" s="26">
        <f>Altersstatistik!B58</f>
        <v>56</v>
      </c>
      <c r="B52" s="54">
        <f>Altersstatistik!C58</f>
        <v>70</v>
      </c>
      <c r="C52" s="54">
        <f>Altersstatistik!D58*-1</f>
        <v>-3</v>
      </c>
    </row>
    <row r="53" spans="1:3" x14ac:dyDescent="0.25">
      <c r="A53" s="26">
        <f>Altersstatistik!B59</f>
        <v>57</v>
      </c>
      <c r="B53" s="54">
        <f>Altersstatistik!C59</f>
        <v>77</v>
      </c>
      <c r="C53" s="54">
        <f>Altersstatistik!D59*-1</f>
        <v>-1</v>
      </c>
    </row>
    <row r="54" spans="1:3" x14ac:dyDescent="0.25">
      <c r="A54" s="26">
        <f>Altersstatistik!B60</f>
        <v>58</v>
      </c>
      <c r="B54" s="54">
        <f>Altersstatistik!C60</f>
        <v>79</v>
      </c>
      <c r="C54" s="54">
        <f>Altersstatistik!D60*-1</f>
        <v>-2</v>
      </c>
    </row>
    <row r="55" spans="1:3" x14ac:dyDescent="0.25">
      <c r="A55" s="26">
        <f>Altersstatistik!B61</f>
        <v>59</v>
      </c>
      <c r="B55" s="54">
        <f>Altersstatistik!C61</f>
        <v>66</v>
      </c>
      <c r="C55" s="54">
        <f>Altersstatistik!D61*-1</f>
        <v>0</v>
      </c>
    </row>
    <row r="56" spans="1:3" x14ac:dyDescent="0.25">
      <c r="A56" s="26">
        <f>Altersstatistik!B62</f>
        <v>60</v>
      </c>
      <c r="B56" s="54">
        <f>Altersstatistik!C62</f>
        <v>31</v>
      </c>
      <c r="C56" s="54">
        <f>Altersstatistik!D62*-1</f>
        <v>-1</v>
      </c>
    </row>
    <row r="57" spans="1:3" x14ac:dyDescent="0.25">
      <c r="A57" s="26">
        <f>Altersstatistik!B63</f>
        <v>61</v>
      </c>
      <c r="B57" s="54">
        <f>Altersstatistik!C63</f>
        <v>22</v>
      </c>
      <c r="C57" s="54">
        <f>Altersstatistik!D63*-1</f>
        <v>-2</v>
      </c>
    </row>
    <row r="58" spans="1:3" x14ac:dyDescent="0.25">
      <c r="A58" s="26">
        <f>Altersstatistik!B64</f>
        <v>62</v>
      </c>
      <c r="B58" s="54">
        <f>Altersstatistik!C64</f>
        <v>18</v>
      </c>
      <c r="C58" s="54">
        <f>Altersstatistik!D64*-1</f>
        <v>0</v>
      </c>
    </row>
    <row r="59" spans="1:3" x14ac:dyDescent="0.25">
      <c r="A59" s="26">
        <f>Altersstatistik!B65</f>
        <v>63</v>
      </c>
      <c r="B59" s="54">
        <f>Altersstatistik!C65</f>
        <v>18</v>
      </c>
      <c r="C59" s="54">
        <f>Altersstatistik!D65*-1</f>
        <v>0</v>
      </c>
    </row>
    <row r="60" spans="1:3" x14ac:dyDescent="0.25">
      <c r="A60" s="26">
        <f>Altersstatistik!B66</f>
        <v>64</v>
      </c>
      <c r="B60" s="54">
        <f>Altersstatistik!C66</f>
        <v>24</v>
      </c>
      <c r="C60" s="54">
        <f>Altersstatistik!D66*-1</f>
        <v>0</v>
      </c>
    </row>
    <row r="61" spans="1:3" x14ac:dyDescent="0.25">
      <c r="A61" s="26">
        <f>Altersstatistik!B67</f>
        <v>65</v>
      </c>
      <c r="B61" s="54">
        <f>Altersstatistik!C67</f>
        <v>7</v>
      </c>
      <c r="C61" s="54">
        <f>Altersstatistik!D67*-1</f>
        <v>0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454"/>
  <sheetViews>
    <sheetView workbookViewId="0">
      <selection activeCell="B1" sqref="B1:B1048576"/>
    </sheetView>
  </sheetViews>
  <sheetFormatPr baseColWidth="10" defaultRowHeight="15" x14ac:dyDescent="0.25"/>
  <cols>
    <col min="1" max="1" width="58.7109375" bestFit="1" customWidth="1"/>
  </cols>
  <sheetData>
    <row r="1" spans="1:2" x14ac:dyDescent="0.25">
      <c r="A1" t="s">
        <v>54</v>
      </c>
    </row>
    <row r="2" spans="1:2" x14ac:dyDescent="0.25">
      <c r="A2" t="s">
        <v>377</v>
      </c>
    </row>
    <row r="3" spans="1:2" ht="18.75" x14ac:dyDescent="0.3">
      <c r="A3" s="40">
        <v>2015</v>
      </c>
    </row>
    <row r="4" spans="1:2" x14ac:dyDescent="0.25">
      <c r="B4" t="s">
        <v>107</v>
      </c>
    </row>
    <row r="5" spans="1:2" x14ac:dyDescent="0.25">
      <c r="A5" t="s">
        <v>55</v>
      </c>
    </row>
    <row r="6" spans="1:2" x14ac:dyDescent="0.25">
      <c r="A6" t="s">
        <v>56</v>
      </c>
      <c r="B6">
        <v>44</v>
      </c>
    </row>
    <row r="7" spans="1:2" x14ac:dyDescent="0.25">
      <c r="A7" t="s">
        <v>57</v>
      </c>
      <c r="B7">
        <v>124</v>
      </c>
    </row>
    <row r="8" spans="1:2" x14ac:dyDescent="0.25">
      <c r="A8" t="s">
        <v>58</v>
      </c>
      <c r="B8">
        <v>137</v>
      </c>
    </row>
    <row r="9" spans="1:2" x14ac:dyDescent="0.25">
      <c r="A9" t="s">
        <v>59</v>
      </c>
      <c r="B9">
        <v>137</v>
      </c>
    </row>
    <row r="10" spans="1:2" x14ac:dyDescent="0.25">
      <c r="A10" t="s">
        <v>60</v>
      </c>
      <c r="B10" t="s">
        <v>304</v>
      </c>
    </row>
    <row r="11" spans="1:2" x14ac:dyDescent="0.25">
      <c r="A11" t="s">
        <v>61</v>
      </c>
      <c r="B11" t="s">
        <v>304</v>
      </c>
    </row>
    <row r="12" spans="1:2" x14ac:dyDescent="0.25">
      <c r="A12" t="s">
        <v>62</v>
      </c>
      <c r="B12">
        <v>4</v>
      </c>
    </row>
    <row r="13" spans="1:2" x14ac:dyDescent="0.25">
      <c r="A13" t="s">
        <v>63</v>
      </c>
      <c r="B13">
        <v>138</v>
      </c>
    </row>
    <row r="14" spans="1:2" x14ac:dyDescent="0.25">
      <c r="A14" t="s">
        <v>64</v>
      </c>
      <c r="B14" t="s">
        <v>304</v>
      </c>
    </row>
    <row r="15" spans="1:2" x14ac:dyDescent="0.25">
      <c r="A15" t="s">
        <v>65</v>
      </c>
    </row>
    <row r="16" spans="1:2" x14ac:dyDescent="0.25">
      <c r="A16" t="s">
        <v>56</v>
      </c>
      <c r="B16">
        <v>460</v>
      </c>
    </row>
    <row r="17" spans="1:2" x14ac:dyDescent="0.25">
      <c r="A17" t="s">
        <v>66</v>
      </c>
      <c r="B17">
        <v>307</v>
      </c>
    </row>
    <row r="18" spans="1:2" x14ac:dyDescent="0.25">
      <c r="A18" t="s">
        <v>67</v>
      </c>
      <c r="B18">
        <v>153</v>
      </c>
    </row>
    <row r="19" spans="1:2" x14ac:dyDescent="0.25">
      <c r="A19" t="s">
        <v>68</v>
      </c>
      <c r="B19">
        <v>154</v>
      </c>
    </row>
    <row r="20" spans="1:2" x14ac:dyDescent="0.25">
      <c r="A20" t="s">
        <v>66</v>
      </c>
      <c r="B20">
        <v>109</v>
      </c>
    </row>
    <row r="21" spans="1:2" x14ac:dyDescent="0.25">
      <c r="A21" t="s">
        <v>67</v>
      </c>
      <c r="B21">
        <v>45</v>
      </c>
    </row>
    <row r="22" spans="1:2" x14ac:dyDescent="0.25">
      <c r="A22" t="s">
        <v>69</v>
      </c>
      <c r="B22">
        <v>131</v>
      </c>
    </row>
    <row r="23" spans="1:2" x14ac:dyDescent="0.25">
      <c r="A23" t="s">
        <v>66</v>
      </c>
      <c r="B23">
        <v>86</v>
      </c>
    </row>
    <row r="24" spans="1:2" x14ac:dyDescent="0.25">
      <c r="A24" t="s">
        <v>67</v>
      </c>
      <c r="B24">
        <v>45</v>
      </c>
    </row>
    <row r="25" spans="1:2" x14ac:dyDescent="0.25">
      <c r="A25" t="s">
        <v>32</v>
      </c>
      <c r="B25">
        <v>1491</v>
      </c>
    </row>
    <row r="26" spans="1:2" x14ac:dyDescent="0.25">
      <c r="A26" t="s">
        <v>66</v>
      </c>
      <c r="B26">
        <v>1048</v>
      </c>
    </row>
    <row r="27" spans="1:2" x14ac:dyDescent="0.25">
      <c r="A27" t="s">
        <v>67</v>
      </c>
      <c r="B27">
        <v>443</v>
      </c>
    </row>
    <row r="28" spans="1:2" x14ac:dyDescent="0.25">
      <c r="A28" t="s">
        <v>70</v>
      </c>
      <c r="B28">
        <v>58</v>
      </c>
    </row>
    <row r="29" spans="1:2" x14ac:dyDescent="0.25">
      <c r="A29" t="s">
        <v>66</v>
      </c>
      <c r="B29">
        <v>39</v>
      </c>
    </row>
    <row r="30" spans="1:2" x14ac:dyDescent="0.25">
      <c r="A30" t="s">
        <v>67</v>
      </c>
      <c r="B30">
        <v>19</v>
      </c>
    </row>
    <row r="31" spans="1:2" x14ac:dyDescent="0.25">
      <c r="A31" t="s">
        <v>71</v>
      </c>
      <c r="B31">
        <v>292</v>
      </c>
    </row>
    <row r="32" spans="1:2" x14ac:dyDescent="0.25">
      <c r="A32" t="s">
        <v>66</v>
      </c>
      <c r="B32">
        <v>209</v>
      </c>
    </row>
    <row r="33" spans="1:2" x14ac:dyDescent="0.25">
      <c r="A33" t="s">
        <v>67</v>
      </c>
      <c r="B33">
        <v>83</v>
      </c>
    </row>
    <row r="34" spans="1:2" x14ac:dyDescent="0.25">
      <c r="A34" t="s">
        <v>72</v>
      </c>
      <c r="B34">
        <v>261</v>
      </c>
    </row>
    <row r="35" spans="1:2" x14ac:dyDescent="0.25">
      <c r="A35" t="s">
        <v>66</v>
      </c>
      <c r="B35">
        <v>186</v>
      </c>
    </row>
    <row r="36" spans="1:2" x14ac:dyDescent="0.25">
      <c r="A36" t="s">
        <v>67</v>
      </c>
      <c r="B36">
        <v>75</v>
      </c>
    </row>
    <row r="37" spans="1:2" x14ac:dyDescent="0.25">
      <c r="A37" t="s">
        <v>73</v>
      </c>
      <c r="B37">
        <v>4411</v>
      </c>
    </row>
    <row r="38" spans="1:2" x14ac:dyDescent="0.25">
      <c r="A38" t="s">
        <v>66</v>
      </c>
      <c r="B38">
        <v>3862</v>
      </c>
    </row>
    <row r="39" spans="1:2" x14ac:dyDescent="0.25">
      <c r="A39" t="s">
        <v>67</v>
      </c>
      <c r="B39">
        <v>549</v>
      </c>
    </row>
    <row r="40" spans="1:2" x14ac:dyDescent="0.25">
      <c r="A40" t="s">
        <v>74</v>
      </c>
      <c r="B40">
        <v>116</v>
      </c>
    </row>
    <row r="41" spans="1:2" x14ac:dyDescent="0.25">
      <c r="A41" t="s">
        <v>66</v>
      </c>
      <c r="B41">
        <v>87</v>
      </c>
    </row>
    <row r="42" spans="1:2" x14ac:dyDescent="0.25">
      <c r="A42" t="s">
        <v>67</v>
      </c>
      <c r="B42">
        <v>29</v>
      </c>
    </row>
    <row r="43" spans="1:2" x14ac:dyDescent="0.25">
      <c r="A43" t="s">
        <v>75</v>
      </c>
      <c r="B43">
        <v>194</v>
      </c>
    </row>
    <row r="44" spans="1:2" x14ac:dyDescent="0.25">
      <c r="A44" t="s">
        <v>66</v>
      </c>
      <c r="B44">
        <v>154</v>
      </c>
    </row>
    <row r="45" spans="1:2" x14ac:dyDescent="0.25">
      <c r="A45" t="s">
        <v>67</v>
      </c>
      <c r="B45">
        <v>40</v>
      </c>
    </row>
    <row r="46" spans="1:2" x14ac:dyDescent="0.25">
      <c r="A46" t="s">
        <v>76</v>
      </c>
      <c r="B46">
        <v>308</v>
      </c>
    </row>
    <row r="47" spans="1:2" x14ac:dyDescent="0.25">
      <c r="A47" t="s">
        <v>66</v>
      </c>
      <c r="B47">
        <v>250</v>
      </c>
    </row>
    <row r="48" spans="1:2" x14ac:dyDescent="0.25">
      <c r="A48" t="s">
        <v>67</v>
      </c>
      <c r="B48">
        <v>58</v>
      </c>
    </row>
    <row r="49" spans="1:2" x14ac:dyDescent="0.25">
      <c r="A49" t="s">
        <v>77</v>
      </c>
      <c r="B49">
        <v>2</v>
      </c>
    </row>
    <row r="50" spans="1:2" x14ac:dyDescent="0.25">
      <c r="A50" t="s">
        <v>66</v>
      </c>
      <c r="B50">
        <v>2</v>
      </c>
    </row>
    <row r="51" spans="1:2" x14ac:dyDescent="0.25">
      <c r="A51" t="s">
        <v>67</v>
      </c>
      <c r="B51" t="s">
        <v>304</v>
      </c>
    </row>
    <row r="52" spans="1:2" x14ac:dyDescent="0.25">
      <c r="A52" t="s">
        <v>78</v>
      </c>
      <c r="B52">
        <v>1325</v>
      </c>
    </row>
    <row r="53" spans="1:2" x14ac:dyDescent="0.25">
      <c r="A53" t="s">
        <v>66</v>
      </c>
      <c r="B53">
        <v>1299</v>
      </c>
    </row>
    <row r="54" spans="1:2" x14ac:dyDescent="0.25">
      <c r="A54" t="s">
        <v>67</v>
      </c>
      <c r="B54">
        <v>26</v>
      </c>
    </row>
    <row r="55" spans="1:2" x14ac:dyDescent="0.25">
      <c r="A55" t="s">
        <v>79</v>
      </c>
      <c r="B55">
        <v>48</v>
      </c>
    </row>
    <row r="56" spans="1:2" x14ac:dyDescent="0.25">
      <c r="A56" t="s">
        <v>66</v>
      </c>
      <c r="B56">
        <v>48</v>
      </c>
    </row>
    <row r="57" spans="1:2" x14ac:dyDescent="0.25">
      <c r="A57" t="s">
        <v>67</v>
      </c>
      <c r="B57" t="s">
        <v>304</v>
      </c>
    </row>
    <row r="58" spans="1:2" x14ac:dyDescent="0.25">
      <c r="A58" t="s">
        <v>80</v>
      </c>
      <c r="B58">
        <v>15</v>
      </c>
    </row>
    <row r="59" spans="1:2" x14ac:dyDescent="0.25">
      <c r="A59" t="s">
        <v>66</v>
      </c>
      <c r="B59">
        <v>11</v>
      </c>
    </row>
    <row r="60" spans="1:2" x14ac:dyDescent="0.25">
      <c r="A60" t="s">
        <v>67</v>
      </c>
      <c r="B60">
        <v>4</v>
      </c>
    </row>
    <row r="61" spans="1:2" x14ac:dyDescent="0.25">
      <c r="A61" t="s">
        <v>81</v>
      </c>
      <c r="B61">
        <v>36</v>
      </c>
    </row>
    <row r="62" spans="1:2" x14ac:dyDescent="0.25">
      <c r="A62" t="s">
        <v>66</v>
      </c>
      <c r="B62">
        <v>35</v>
      </c>
    </row>
    <row r="63" spans="1:2" x14ac:dyDescent="0.25">
      <c r="A63" t="s">
        <v>67</v>
      </c>
      <c r="B63">
        <v>1</v>
      </c>
    </row>
    <row r="64" spans="1:2" x14ac:dyDescent="0.25">
      <c r="A64" t="s">
        <v>82</v>
      </c>
      <c r="B64" t="s">
        <v>304</v>
      </c>
    </row>
    <row r="65" spans="1:2" x14ac:dyDescent="0.25">
      <c r="A65" t="s">
        <v>66</v>
      </c>
      <c r="B65" t="s">
        <v>304</v>
      </c>
    </row>
    <row r="66" spans="1:2" x14ac:dyDescent="0.25">
      <c r="A66" t="s">
        <v>67</v>
      </c>
      <c r="B66" t="s">
        <v>304</v>
      </c>
    </row>
    <row r="67" spans="1:2" x14ac:dyDescent="0.25">
      <c r="A67" t="s">
        <v>83</v>
      </c>
      <c r="B67">
        <v>51</v>
      </c>
    </row>
    <row r="68" spans="1:2" x14ac:dyDescent="0.25">
      <c r="A68" t="s">
        <v>66</v>
      </c>
      <c r="B68">
        <v>51</v>
      </c>
    </row>
    <row r="69" spans="1:2" x14ac:dyDescent="0.25">
      <c r="A69" t="s">
        <v>67</v>
      </c>
      <c r="B69" t="s">
        <v>304</v>
      </c>
    </row>
    <row r="70" spans="1:2" x14ac:dyDescent="0.25">
      <c r="A70" t="s">
        <v>84</v>
      </c>
      <c r="B70">
        <v>211</v>
      </c>
    </row>
    <row r="71" spans="1:2" x14ac:dyDescent="0.25">
      <c r="A71" t="s">
        <v>66</v>
      </c>
      <c r="B71">
        <v>208</v>
      </c>
    </row>
    <row r="72" spans="1:2" x14ac:dyDescent="0.25">
      <c r="A72" t="s">
        <v>67</v>
      </c>
      <c r="B72">
        <v>3</v>
      </c>
    </row>
    <row r="73" spans="1:2" x14ac:dyDescent="0.25">
      <c r="A73" t="s">
        <v>85</v>
      </c>
      <c r="B73">
        <v>116</v>
      </c>
    </row>
    <row r="74" spans="1:2" x14ac:dyDescent="0.25">
      <c r="A74" t="s">
        <v>66</v>
      </c>
      <c r="B74">
        <v>71</v>
      </c>
    </row>
    <row r="75" spans="1:2" x14ac:dyDescent="0.25">
      <c r="A75" t="s">
        <v>67</v>
      </c>
      <c r="B75">
        <v>45</v>
      </c>
    </row>
    <row r="76" spans="1:2" x14ac:dyDescent="0.25">
      <c r="A76" t="s">
        <v>86</v>
      </c>
    </row>
    <row r="77" spans="1:2" x14ac:dyDescent="0.25">
      <c r="A77" t="s">
        <v>87</v>
      </c>
      <c r="B77">
        <v>20</v>
      </c>
    </row>
    <row r="78" spans="1:2" x14ac:dyDescent="0.25">
      <c r="A78" t="s">
        <v>88</v>
      </c>
      <c r="B78" t="s">
        <v>304</v>
      </c>
    </row>
    <row r="79" spans="1:2" x14ac:dyDescent="0.25">
      <c r="A79" t="s">
        <v>89</v>
      </c>
    </row>
    <row r="80" spans="1:2" x14ac:dyDescent="0.25">
      <c r="A80" t="s">
        <v>90</v>
      </c>
    </row>
    <row r="81" spans="1:2" x14ac:dyDescent="0.25">
      <c r="A81" t="s">
        <v>91</v>
      </c>
      <c r="B81">
        <v>51</v>
      </c>
    </row>
    <row r="82" spans="1:2" x14ac:dyDescent="0.25">
      <c r="A82" t="s">
        <v>92</v>
      </c>
      <c r="B82">
        <v>28</v>
      </c>
    </row>
    <row r="83" spans="1:2" x14ac:dyDescent="0.25">
      <c r="A83" t="s">
        <v>93</v>
      </c>
      <c r="B83">
        <v>4</v>
      </c>
    </row>
    <row r="84" spans="1:2" x14ac:dyDescent="0.25">
      <c r="A84" t="s">
        <v>94</v>
      </c>
    </row>
    <row r="85" spans="1:2" x14ac:dyDescent="0.25">
      <c r="A85" t="s">
        <v>91</v>
      </c>
      <c r="B85">
        <v>86</v>
      </c>
    </row>
    <row r="86" spans="1:2" x14ac:dyDescent="0.25">
      <c r="A86" t="s">
        <v>92</v>
      </c>
      <c r="B86">
        <v>116</v>
      </c>
    </row>
    <row r="87" spans="1:2" x14ac:dyDescent="0.25">
      <c r="A87" t="s">
        <v>93</v>
      </c>
      <c r="B87">
        <v>27</v>
      </c>
    </row>
    <row r="88" spans="1:2" x14ac:dyDescent="0.25">
      <c r="A88" t="s">
        <v>95</v>
      </c>
    </row>
    <row r="89" spans="1:2" x14ac:dyDescent="0.25">
      <c r="A89" t="s">
        <v>96</v>
      </c>
      <c r="B89">
        <v>2620</v>
      </c>
    </row>
    <row r="90" spans="1:2" x14ac:dyDescent="0.25">
      <c r="A90" t="s">
        <v>97</v>
      </c>
      <c r="B90">
        <v>4051</v>
      </c>
    </row>
    <row r="91" spans="1:2" x14ac:dyDescent="0.25">
      <c r="A91" t="s">
        <v>98</v>
      </c>
      <c r="B91">
        <v>1.5461832061068703</v>
      </c>
    </row>
    <row r="92" spans="1:2" x14ac:dyDescent="0.25">
      <c r="A92" t="s">
        <v>99</v>
      </c>
      <c r="B92">
        <v>34922</v>
      </c>
    </row>
    <row r="93" spans="1:2" x14ac:dyDescent="0.25">
      <c r="A93" t="s">
        <v>100</v>
      </c>
      <c r="B93">
        <v>6759</v>
      </c>
    </row>
    <row r="94" spans="1:2" x14ac:dyDescent="0.25">
      <c r="A94" t="s">
        <v>101</v>
      </c>
    </row>
    <row r="95" spans="1:2" x14ac:dyDescent="0.25">
      <c r="A95" t="s">
        <v>102</v>
      </c>
      <c r="B95">
        <v>174</v>
      </c>
    </row>
    <row r="96" spans="1:2" x14ac:dyDescent="0.25">
      <c r="A96" t="s">
        <v>103</v>
      </c>
      <c r="B96">
        <v>123</v>
      </c>
    </row>
    <row r="97" spans="1:2" x14ac:dyDescent="0.25">
      <c r="A97" t="s">
        <v>104</v>
      </c>
      <c r="B97">
        <v>247</v>
      </c>
    </row>
    <row r="98" spans="1:2" x14ac:dyDescent="0.25">
      <c r="A98" t="s">
        <v>105</v>
      </c>
      <c r="B98">
        <v>69</v>
      </c>
    </row>
    <row r="99" spans="1:2" x14ac:dyDescent="0.25">
      <c r="A99" t="s">
        <v>106</v>
      </c>
      <c r="B99">
        <v>14</v>
      </c>
    </row>
    <row r="100" spans="1:2" x14ac:dyDescent="0.25">
      <c r="A100" t="s">
        <v>107</v>
      </c>
      <c r="B100">
        <v>627</v>
      </c>
    </row>
    <row r="101" spans="1:2" x14ac:dyDescent="0.25">
      <c r="A101" t="s">
        <v>108</v>
      </c>
      <c r="B101">
        <v>260</v>
      </c>
    </row>
    <row r="102" spans="1:2" x14ac:dyDescent="0.25">
      <c r="A102" t="s">
        <v>109</v>
      </c>
      <c r="B102">
        <v>176</v>
      </c>
    </row>
    <row r="103" spans="1:2" x14ac:dyDescent="0.25">
      <c r="A103" t="s">
        <v>110</v>
      </c>
      <c r="B103">
        <v>101</v>
      </c>
    </row>
    <row r="104" spans="1:2" x14ac:dyDescent="0.25">
      <c r="A104" t="s">
        <v>111</v>
      </c>
      <c r="B104">
        <v>91</v>
      </c>
    </row>
    <row r="105" spans="1:2" x14ac:dyDescent="0.25">
      <c r="A105" t="s">
        <v>97</v>
      </c>
      <c r="B105">
        <v>1018</v>
      </c>
    </row>
    <row r="106" spans="1:2" x14ac:dyDescent="0.25">
      <c r="A106" t="s">
        <v>98</v>
      </c>
      <c r="B106">
        <v>1.6236044657097288</v>
      </c>
    </row>
    <row r="107" spans="1:2" x14ac:dyDescent="0.25">
      <c r="A107" t="s">
        <v>99</v>
      </c>
      <c r="B107">
        <v>11941</v>
      </c>
    </row>
    <row r="108" spans="1:2" x14ac:dyDescent="0.25">
      <c r="A108" t="s">
        <v>100</v>
      </c>
      <c r="B108">
        <v>1929</v>
      </c>
    </row>
    <row r="109" spans="1:2" x14ac:dyDescent="0.25">
      <c r="A109" t="s">
        <v>112</v>
      </c>
    </row>
    <row r="110" spans="1:2" x14ac:dyDescent="0.25">
      <c r="A110" t="s">
        <v>113</v>
      </c>
      <c r="B110">
        <v>145</v>
      </c>
    </row>
    <row r="111" spans="1:2" x14ac:dyDescent="0.25">
      <c r="A111" t="s">
        <v>114</v>
      </c>
      <c r="B111">
        <v>79</v>
      </c>
    </row>
    <row r="112" spans="1:2" x14ac:dyDescent="0.25">
      <c r="A112" t="s">
        <v>115</v>
      </c>
      <c r="B112" t="s">
        <v>304</v>
      </c>
    </row>
    <row r="113" spans="1:2" x14ac:dyDescent="0.25">
      <c r="A113" t="s">
        <v>116</v>
      </c>
      <c r="B113">
        <v>5</v>
      </c>
    </row>
    <row r="114" spans="1:2" x14ac:dyDescent="0.25">
      <c r="A114" t="s">
        <v>117</v>
      </c>
      <c r="B114" t="s">
        <v>304</v>
      </c>
    </row>
    <row r="115" spans="1:2" x14ac:dyDescent="0.25">
      <c r="A115" t="s">
        <v>118</v>
      </c>
      <c r="B115">
        <v>13</v>
      </c>
    </row>
    <row r="116" spans="1:2" x14ac:dyDescent="0.25">
      <c r="A116" t="s">
        <v>119</v>
      </c>
      <c r="B116">
        <v>7</v>
      </c>
    </row>
    <row r="117" spans="1:2" x14ac:dyDescent="0.25">
      <c r="A117" t="s">
        <v>120</v>
      </c>
      <c r="B117">
        <v>339</v>
      </c>
    </row>
    <row r="118" spans="1:2" x14ac:dyDescent="0.25">
      <c r="A118" t="s">
        <v>121</v>
      </c>
      <c r="B118">
        <v>48</v>
      </c>
    </row>
    <row r="119" spans="1:2" x14ac:dyDescent="0.25">
      <c r="A119" t="s">
        <v>122</v>
      </c>
      <c r="B119" t="s">
        <v>304</v>
      </c>
    </row>
    <row r="120" spans="1:2" x14ac:dyDescent="0.25">
      <c r="A120" t="s">
        <v>123</v>
      </c>
      <c r="B120">
        <v>65</v>
      </c>
    </row>
    <row r="121" spans="1:2" x14ac:dyDescent="0.25">
      <c r="A121" t="s">
        <v>124</v>
      </c>
      <c r="B121">
        <v>119</v>
      </c>
    </row>
    <row r="122" spans="1:2" x14ac:dyDescent="0.25">
      <c r="A122" t="s">
        <v>125</v>
      </c>
      <c r="B122" t="s">
        <v>304</v>
      </c>
    </row>
    <row r="123" spans="1:2" x14ac:dyDescent="0.25">
      <c r="A123" t="s">
        <v>126</v>
      </c>
      <c r="B123">
        <v>89</v>
      </c>
    </row>
    <row r="124" spans="1:2" x14ac:dyDescent="0.25">
      <c r="A124" t="s">
        <v>127</v>
      </c>
      <c r="B124">
        <v>42</v>
      </c>
    </row>
    <row r="125" spans="1:2" x14ac:dyDescent="0.25">
      <c r="A125" t="s">
        <v>128</v>
      </c>
      <c r="B125">
        <v>96</v>
      </c>
    </row>
    <row r="126" spans="1:2" x14ac:dyDescent="0.25">
      <c r="A126" t="s">
        <v>129</v>
      </c>
      <c r="B126">
        <v>106</v>
      </c>
    </row>
    <row r="127" spans="1:2" x14ac:dyDescent="0.25">
      <c r="A127" t="s">
        <v>130</v>
      </c>
      <c r="B127">
        <v>31</v>
      </c>
    </row>
    <row r="128" spans="1:2" x14ac:dyDescent="0.25">
      <c r="A128" t="s">
        <v>131</v>
      </c>
      <c r="B128">
        <v>327</v>
      </c>
    </row>
    <row r="129" spans="1:2" x14ac:dyDescent="0.25">
      <c r="A129" t="s">
        <v>132</v>
      </c>
      <c r="B129">
        <v>25</v>
      </c>
    </row>
    <row r="130" spans="1:2" x14ac:dyDescent="0.25">
      <c r="A130" t="s">
        <v>107</v>
      </c>
      <c r="B130">
        <v>1536</v>
      </c>
    </row>
    <row r="131" spans="1:2" x14ac:dyDescent="0.25">
      <c r="A131" t="s">
        <v>108</v>
      </c>
      <c r="B131">
        <v>702</v>
      </c>
    </row>
    <row r="132" spans="1:2" x14ac:dyDescent="0.25">
      <c r="A132" t="s">
        <v>109</v>
      </c>
      <c r="B132">
        <v>318</v>
      </c>
    </row>
    <row r="133" spans="1:2" x14ac:dyDescent="0.25">
      <c r="A133" t="s">
        <v>110</v>
      </c>
      <c r="B133">
        <v>356</v>
      </c>
    </row>
    <row r="134" spans="1:2" x14ac:dyDescent="0.25">
      <c r="A134" t="s">
        <v>111</v>
      </c>
      <c r="B134">
        <v>160</v>
      </c>
    </row>
    <row r="135" spans="1:2" x14ac:dyDescent="0.25">
      <c r="A135" t="s">
        <v>97</v>
      </c>
      <c r="B135">
        <v>2639</v>
      </c>
    </row>
    <row r="136" spans="1:2" x14ac:dyDescent="0.25">
      <c r="A136" t="s">
        <v>98</v>
      </c>
      <c r="B136">
        <v>1.7180989583333333</v>
      </c>
    </row>
    <row r="137" spans="1:2" x14ac:dyDescent="0.25">
      <c r="A137" t="s">
        <v>99</v>
      </c>
      <c r="B137">
        <v>19581</v>
      </c>
    </row>
    <row r="138" spans="1:2" x14ac:dyDescent="0.25">
      <c r="A138" t="s">
        <v>100</v>
      </c>
      <c r="B138">
        <v>4034</v>
      </c>
    </row>
    <row r="139" spans="1:2" x14ac:dyDescent="0.25">
      <c r="A139" t="s">
        <v>133</v>
      </c>
    </row>
    <row r="140" spans="1:2" x14ac:dyDescent="0.25">
      <c r="A140" t="s">
        <v>134</v>
      </c>
      <c r="B140">
        <v>205</v>
      </c>
    </row>
    <row r="141" spans="1:2" x14ac:dyDescent="0.25">
      <c r="A141" t="s">
        <v>135</v>
      </c>
      <c r="B141">
        <v>161</v>
      </c>
    </row>
    <row r="142" spans="1:2" x14ac:dyDescent="0.25">
      <c r="A142" t="s">
        <v>136</v>
      </c>
      <c r="B142">
        <v>12</v>
      </c>
    </row>
    <row r="143" spans="1:2" x14ac:dyDescent="0.25">
      <c r="A143" t="s">
        <v>137</v>
      </c>
      <c r="B143">
        <v>78</v>
      </c>
    </row>
    <row r="144" spans="1:2" x14ac:dyDescent="0.25">
      <c r="A144" t="s">
        <v>107</v>
      </c>
      <c r="B144">
        <v>456</v>
      </c>
    </row>
    <row r="145" spans="1:2" x14ac:dyDescent="0.25">
      <c r="A145" t="s">
        <v>108</v>
      </c>
      <c r="B145">
        <v>213</v>
      </c>
    </row>
    <row r="146" spans="1:2" x14ac:dyDescent="0.25">
      <c r="A146" t="s">
        <v>109</v>
      </c>
      <c r="B146">
        <v>117</v>
      </c>
    </row>
    <row r="147" spans="1:2" x14ac:dyDescent="0.25">
      <c r="A147" t="s">
        <v>110</v>
      </c>
      <c r="B147">
        <v>71</v>
      </c>
    </row>
    <row r="148" spans="1:2" x14ac:dyDescent="0.25">
      <c r="A148" t="s">
        <v>111</v>
      </c>
      <c r="B148">
        <v>55</v>
      </c>
    </row>
    <row r="149" spans="1:2" x14ac:dyDescent="0.25">
      <c r="A149" t="s">
        <v>97</v>
      </c>
      <c r="B149">
        <v>393</v>
      </c>
    </row>
    <row r="150" spans="1:2" x14ac:dyDescent="0.25">
      <c r="A150" t="s">
        <v>98</v>
      </c>
      <c r="B150">
        <v>0.86184210526315785</v>
      </c>
    </row>
    <row r="151" spans="1:2" x14ac:dyDescent="0.25">
      <c r="A151" t="s">
        <v>99</v>
      </c>
      <c r="B151">
        <v>3396</v>
      </c>
    </row>
    <row r="152" spans="1:2" x14ac:dyDescent="0.25">
      <c r="A152" t="s">
        <v>100</v>
      </c>
      <c r="B152">
        <v>798</v>
      </c>
    </row>
    <row r="153" spans="1:2" x14ac:dyDescent="0.25">
      <c r="A153" t="s">
        <v>138</v>
      </c>
    </row>
    <row r="154" spans="1:2" x14ac:dyDescent="0.25">
      <c r="A154" t="s">
        <v>107</v>
      </c>
      <c r="B154">
        <v>24</v>
      </c>
    </row>
    <row r="155" spans="1:2" x14ac:dyDescent="0.25">
      <c r="A155" t="s">
        <v>108</v>
      </c>
      <c r="B155">
        <v>13</v>
      </c>
    </row>
    <row r="156" spans="1:2" x14ac:dyDescent="0.25">
      <c r="A156" t="s">
        <v>109</v>
      </c>
      <c r="B156">
        <v>9</v>
      </c>
    </row>
    <row r="157" spans="1:2" x14ac:dyDescent="0.25">
      <c r="A157" t="s">
        <v>110</v>
      </c>
      <c r="B157">
        <v>2</v>
      </c>
    </row>
    <row r="158" spans="1:2" x14ac:dyDescent="0.25">
      <c r="A158" t="s">
        <v>111</v>
      </c>
      <c r="B158" t="s">
        <v>304</v>
      </c>
    </row>
    <row r="159" spans="1:2" x14ac:dyDescent="0.25">
      <c r="A159" t="s">
        <v>97</v>
      </c>
      <c r="B159">
        <v>43</v>
      </c>
    </row>
    <row r="160" spans="1:2" x14ac:dyDescent="0.25">
      <c r="A160" t="s">
        <v>98</v>
      </c>
      <c r="B160">
        <v>1.7916666666666667</v>
      </c>
    </row>
    <row r="161" spans="1:2" x14ac:dyDescent="0.25">
      <c r="A161" t="s">
        <v>99</v>
      </c>
      <c r="B161">
        <v>428</v>
      </c>
    </row>
    <row r="162" spans="1:2" x14ac:dyDescent="0.25">
      <c r="A162" t="s">
        <v>100</v>
      </c>
      <c r="B162">
        <v>26</v>
      </c>
    </row>
    <row r="163" spans="1:2" x14ac:dyDescent="0.25">
      <c r="A163" t="s">
        <v>139</v>
      </c>
    </row>
    <row r="164" spans="1:2" x14ac:dyDescent="0.25">
      <c r="A164" t="s">
        <v>140</v>
      </c>
      <c r="B164" t="s">
        <v>304</v>
      </c>
    </row>
    <row r="165" spans="1:2" x14ac:dyDescent="0.25">
      <c r="A165" t="s">
        <v>141</v>
      </c>
      <c r="B165" t="s">
        <v>304</v>
      </c>
    </row>
    <row r="166" spans="1:2" x14ac:dyDescent="0.25">
      <c r="A166" t="s">
        <v>142</v>
      </c>
      <c r="B166" t="s">
        <v>304</v>
      </c>
    </row>
    <row r="167" spans="1:2" x14ac:dyDescent="0.25">
      <c r="A167" t="s">
        <v>143</v>
      </c>
      <c r="B167" t="s">
        <v>304</v>
      </c>
    </row>
    <row r="168" spans="1:2" x14ac:dyDescent="0.25">
      <c r="A168" t="s">
        <v>144</v>
      </c>
      <c r="B168" t="s">
        <v>304</v>
      </c>
    </row>
    <row r="169" spans="1:2" x14ac:dyDescent="0.25">
      <c r="A169" t="s">
        <v>145</v>
      </c>
      <c r="B169" t="s">
        <v>304</v>
      </c>
    </row>
    <row r="170" spans="1:2" x14ac:dyDescent="0.25">
      <c r="A170" t="s">
        <v>146</v>
      </c>
    </row>
    <row r="171" spans="1:2" x14ac:dyDescent="0.25">
      <c r="A171" t="s">
        <v>147</v>
      </c>
      <c r="B171">
        <v>576</v>
      </c>
    </row>
    <row r="172" spans="1:2" x14ac:dyDescent="0.25">
      <c r="A172" t="s">
        <v>148</v>
      </c>
      <c r="B172">
        <v>3239</v>
      </c>
    </row>
    <row r="173" spans="1:2" x14ac:dyDescent="0.25">
      <c r="A173" t="s">
        <v>149</v>
      </c>
      <c r="B173">
        <v>5.6232638888888893</v>
      </c>
    </row>
    <row r="174" spans="1:2" x14ac:dyDescent="0.25">
      <c r="A174" t="s">
        <v>99</v>
      </c>
      <c r="B174">
        <v>12552</v>
      </c>
    </row>
    <row r="175" spans="1:2" x14ac:dyDescent="0.25">
      <c r="A175" t="s">
        <v>150</v>
      </c>
      <c r="B175">
        <v>101</v>
      </c>
    </row>
    <row r="176" spans="1:2" x14ac:dyDescent="0.25">
      <c r="A176" t="s">
        <v>151</v>
      </c>
      <c r="B176">
        <v>30</v>
      </c>
    </row>
    <row r="177" spans="1:2" x14ac:dyDescent="0.25">
      <c r="A177" t="s">
        <v>152</v>
      </c>
      <c r="B177">
        <v>1</v>
      </c>
    </row>
    <row r="178" spans="1:2" x14ac:dyDescent="0.25">
      <c r="A178" t="s">
        <v>153</v>
      </c>
      <c r="B178">
        <v>62</v>
      </c>
    </row>
    <row r="179" spans="1:2" x14ac:dyDescent="0.25">
      <c r="A179" t="s">
        <v>154</v>
      </c>
      <c r="B179">
        <v>6</v>
      </c>
    </row>
    <row r="180" spans="1:2" x14ac:dyDescent="0.25">
      <c r="A180" t="s">
        <v>155</v>
      </c>
      <c r="B180">
        <v>2</v>
      </c>
    </row>
    <row r="181" spans="1:2" x14ac:dyDescent="0.25">
      <c r="A181" t="s">
        <v>148</v>
      </c>
      <c r="B181">
        <v>546</v>
      </c>
    </row>
    <row r="182" spans="1:2" x14ac:dyDescent="0.25">
      <c r="A182" t="s">
        <v>149</v>
      </c>
      <c r="B182">
        <v>5.4059405940594063</v>
      </c>
    </row>
    <row r="183" spans="1:2" x14ac:dyDescent="0.25">
      <c r="A183" t="s">
        <v>99</v>
      </c>
      <c r="B183">
        <v>1373</v>
      </c>
    </row>
    <row r="184" spans="1:2" x14ac:dyDescent="0.25">
      <c r="A184" t="s">
        <v>156</v>
      </c>
      <c r="B184">
        <v>1618</v>
      </c>
    </row>
    <row r="185" spans="1:2" x14ac:dyDescent="0.25">
      <c r="A185" t="s">
        <v>157</v>
      </c>
      <c r="B185">
        <v>20</v>
      </c>
    </row>
    <row r="186" spans="1:2" x14ac:dyDescent="0.25">
      <c r="A186" t="s">
        <v>158</v>
      </c>
      <c r="B186">
        <v>2</v>
      </c>
    </row>
    <row r="187" spans="1:2" x14ac:dyDescent="0.25">
      <c r="A187" t="s">
        <v>159</v>
      </c>
      <c r="B187">
        <v>1</v>
      </c>
    </row>
    <row r="188" spans="1:2" x14ac:dyDescent="0.25">
      <c r="A188" t="s">
        <v>160</v>
      </c>
      <c r="B188">
        <v>3</v>
      </c>
    </row>
    <row r="189" spans="1:2" x14ac:dyDescent="0.25">
      <c r="A189" t="s">
        <v>161</v>
      </c>
      <c r="B189" t="s">
        <v>304</v>
      </c>
    </row>
    <row r="190" spans="1:2" x14ac:dyDescent="0.25">
      <c r="A190" t="s">
        <v>162</v>
      </c>
      <c r="B190">
        <v>1</v>
      </c>
    </row>
    <row r="191" spans="1:2" x14ac:dyDescent="0.25">
      <c r="A191" t="s">
        <v>154</v>
      </c>
      <c r="B191">
        <v>7</v>
      </c>
    </row>
    <row r="192" spans="1:2" x14ac:dyDescent="0.25">
      <c r="A192" t="s">
        <v>163</v>
      </c>
      <c r="B192">
        <v>3</v>
      </c>
    </row>
    <row r="193" spans="1:2" x14ac:dyDescent="0.25">
      <c r="A193" t="s">
        <v>164</v>
      </c>
      <c r="B193" t="s">
        <v>304</v>
      </c>
    </row>
    <row r="194" spans="1:2" x14ac:dyDescent="0.25">
      <c r="A194" t="s">
        <v>148</v>
      </c>
      <c r="B194">
        <v>76</v>
      </c>
    </row>
    <row r="195" spans="1:2" x14ac:dyDescent="0.25">
      <c r="A195" t="s">
        <v>149</v>
      </c>
      <c r="B195">
        <v>3.8</v>
      </c>
    </row>
    <row r="196" spans="1:2" x14ac:dyDescent="0.25">
      <c r="A196" t="s">
        <v>99</v>
      </c>
      <c r="B196">
        <v>223</v>
      </c>
    </row>
    <row r="197" spans="1:2" x14ac:dyDescent="0.25">
      <c r="A197" t="s">
        <v>156</v>
      </c>
      <c r="B197">
        <v>297</v>
      </c>
    </row>
    <row r="198" spans="1:2" x14ac:dyDescent="0.25">
      <c r="A198" t="s">
        <v>165</v>
      </c>
    </row>
    <row r="199" spans="1:2" x14ac:dyDescent="0.25">
      <c r="A199" t="s">
        <v>101</v>
      </c>
    </row>
    <row r="200" spans="1:2" x14ac:dyDescent="0.25">
      <c r="A200" t="s">
        <v>102</v>
      </c>
      <c r="B200">
        <v>88</v>
      </c>
    </row>
    <row r="201" spans="1:2" x14ac:dyDescent="0.25">
      <c r="A201" t="s">
        <v>103</v>
      </c>
      <c r="B201">
        <v>62</v>
      </c>
    </row>
    <row r="202" spans="1:2" x14ac:dyDescent="0.25">
      <c r="A202" t="s">
        <v>104</v>
      </c>
      <c r="B202">
        <v>117</v>
      </c>
    </row>
    <row r="203" spans="1:2" x14ac:dyDescent="0.25">
      <c r="A203" t="s">
        <v>105</v>
      </c>
      <c r="B203">
        <v>69</v>
      </c>
    </row>
    <row r="204" spans="1:2" x14ac:dyDescent="0.25">
      <c r="A204" t="s">
        <v>106</v>
      </c>
      <c r="B204">
        <v>21</v>
      </c>
    </row>
    <row r="205" spans="1:2" x14ac:dyDescent="0.25">
      <c r="A205" t="s">
        <v>107</v>
      </c>
      <c r="B205">
        <v>357</v>
      </c>
    </row>
    <row r="206" spans="1:2" x14ac:dyDescent="0.25">
      <c r="A206" t="s">
        <v>108</v>
      </c>
      <c r="B206">
        <v>189</v>
      </c>
    </row>
    <row r="207" spans="1:2" x14ac:dyDescent="0.25">
      <c r="A207" t="s">
        <v>109</v>
      </c>
      <c r="B207">
        <v>88</v>
      </c>
    </row>
    <row r="208" spans="1:2" x14ac:dyDescent="0.25">
      <c r="A208" t="s">
        <v>110</v>
      </c>
      <c r="B208">
        <v>51</v>
      </c>
    </row>
    <row r="209" spans="1:2" x14ac:dyDescent="0.25">
      <c r="A209" t="s">
        <v>111</v>
      </c>
      <c r="B209">
        <v>29</v>
      </c>
    </row>
    <row r="210" spans="1:2" x14ac:dyDescent="0.25">
      <c r="A210" t="s">
        <v>97</v>
      </c>
      <c r="B210">
        <v>816</v>
      </c>
    </row>
    <row r="211" spans="1:2" x14ac:dyDescent="0.25">
      <c r="A211" t="s">
        <v>98</v>
      </c>
      <c r="B211">
        <v>2.2857142857142856</v>
      </c>
    </row>
    <row r="212" spans="1:2" x14ac:dyDescent="0.25">
      <c r="A212" t="s">
        <v>99</v>
      </c>
      <c r="B212">
        <v>6521</v>
      </c>
    </row>
    <row r="213" spans="1:2" x14ac:dyDescent="0.25">
      <c r="A213" t="s">
        <v>100</v>
      </c>
      <c r="B213">
        <v>532</v>
      </c>
    </row>
    <row r="214" spans="1:2" x14ac:dyDescent="0.25">
      <c r="A214" t="s">
        <v>112</v>
      </c>
    </row>
    <row r="215" spans="1:2" x14ac:dyDescent="0.25">
      <c r="A215" t="s">
        <v>113</v>
      </c>
      <c r="B215">
        <v>16</v>
      </c>
    </row>
    <row r="216" spans="1:2" x14ac:dyDescent="0.25">
      <c r="A216" t="s">
        <v>114</v>
      </c>
      <c r="B216">
        <v>13</v>
      </c>
    </row>
    <row r="217" spans="1:2" x14ac:dyDescent="0.25">
      <c r="A217" t="s">
        <v>115</v>
      </c>
      <c r="B217" t="s">
        <v>304</v>
      </c>
    </row>
    <row r="218" spans="1:2" x14ac:dyDescent="0.25">
      <c r="A218" t="s">
        <v>116</v>
      </c>
      <c r="B218" t="s">
        <v>304</v>
      </c>
    </row>
    <row r="219" spans="1:2" x14ac:dyDescent="0.25">
      <c r="A219" t="s">
        <v>117</v>
      </c>
      <c r="B219" t="s">
        <v>304</v>
      </c>
    </row>
    <row r="220" spans="1:2" x14ac:dyDescent="0.25">
      <c r="A220" t="s">
        <v>118</v>
      </c>
      <c r="B220">
        <v>3</v>
      </c>
    </row>
    <row r="221" spans="1:2" x14ac:dyDescent="0.25">
      <c r="A221" t="s">
        <v>119</v>
      </c>
      <c r="B221">
        <v>3</v>
      </c>
    </row>
    <row r="222" spans="1:2" x14ac:dyDescent="0.25">
      <c r="A222" t="s">
        <v>120</v>
      </c>
      <c r="B222">
        <v>72</v>
      </c>
    </row>
    <row r="223" spans="1:2" x14ac:dyDescent="0.25">
      <c r="A223" t="s">
        <v>121</v>
      </c>
      <c r="B223">
        <v>6</v>
      </c>
    </row>
    <row r="224" spans="1:2" x14ac:dyDescent="0.25">
      <c r="A224" t="s">
        <v>122</v>
      </c>
      <c r="B224" t="s">
        <v>304</v>
      </c>
    </row>
    <row r="225" spans="1:2" x14ac:dyDescent="0.25">
      <c r="A225" t="s">
        <v>123</v>
      </c>
      <c r="B225">
        <v>6</v>
      </c>
    </row>
    <row r="226" spans="1:2" x14ac:dyDescent="0.25">
      <c r="A226" t="s">
        <v>124</v>
      </c>
      <c r="B226">
        <v>28</v>
      </c>
    </row>
    <row r="227" spans="1:2" x14ac:dyDescent="0.25">
      <c r="A227" t="s">
        <v>125</v>
      </c>
      <c r="B227" t="s">
        <v>304</v>
      </c>
    </row>
    <row r="228" spans="1:2" x14ac:dyDescent="0.25">
      <c r="A228" t="s">
        <v>126</v>
      </c>
      <c r="B228">
        <v>10</v>
      </c>
    </row>
    <row r="229" spans="1:2" x14ac:dyDescent="0.25">
      <c r="A229" t="s">
        <v>127</v>
      </c>
      <c r="B229">
        <v>5</v>
      </c>
    </row>
    <row r="230" spans="1:2" x14ac:dyDescent="0.25">
      <c r="A230" t="s">
        <v>128</v>
      </c>
      <c r="B230">
        <v>54</v>
      </c>
    </row>
    <row r="231" spans="1:2" x14ac:dyDescent="0.25">
      <c r="A231" t="s">
        <v>129</v>
      </c>
      <c r="B231">
        <v>13</v>
      </c>
    </row>
    <row r="232" spans="1:2" x14ac:dyDescent="0.25">
      <c r="A232" t="s">
        <v>130</v>
      </c>
      <c r="B232">
        <v>19</v>
      </c>
    </row>
    <row r="233" spans="1:2" x14ac:dyDescent="0.25">
      <c r="A233" t="s">
        <v>131</v>
      </c>
      <c r="B233">
        <v>54</v>
      </c>
    </row>
    <row r="234" spans="1:2" x14ac:dyDescent="0.25">
      <c r="A234" t="s">
        <v>132</v>
      </c>
      <c r="B234">
        <v>5</v>
      </c>
    </row>
    <row r="235" spans="1:2" x14ac:dyDescent="0.25">
      <c r="A235" t="s">
        <v>107</v>
      </c>
      <c r="B235">
        <v>307</v>
      </c>
    </row>
    <row r="236" spans="1:2" x14ac:dyDescent="0.25">
      <c r="A236" t="s">
        <v>108</v>
      </c>
      <c r="B236">
        <v>204</v>
      </c>
    </row>
    <row r="237" spans="1:2" x14ac:dyDescent="0.25">
      <c r="A237" t="s">
        <v>109</v>
      </c>
      <c r="B237">
        <v>32</v>
      </c>
    </row>
    <row r="238" spans="1:2" x14ac:dyDescent="0.25">
      <c r="A238" t="s">
        <v>110</v>
      </c>
      <c r="B238">
        <v>53</v>
      </c>
    </row>
    <row r="239" spans="1:2" x14ac:dyDescent="0.25">
      <c r="A239" t="s">
        <v>111</v>
      </c>
      <c r="B239">
        <v>18</v>
      </c>
    </row>
    <row r="240" spans="1:2" x14ac:dyDescent="0.25">
      <c r="A240" t="s">
        <v>97</v>
      </c>
      <c r="B240">
        <v>667</v>
      </c>
    </row>
    <row r="241" spans="1:2" x14ac:dyDescent="0.25">
      <c r="A241" t="s">
        <v>98</v>
      </c>
      <c r="B241">
        <v>2.1726384364820848</v>
      </c>
    </row>
    <row r="242" spans="1:2" x14ac:dyDescent="0.25">
      <c r="A242" t="s">
        <v>99</v>
      </c>
      <c r="B242">
        <v>3898</v>
      </c>
    </row>
    <row r="243" spans="1:2" x14ac:dyDescent="0.25">
      <c r="A243" t="s">
        <v>100</v>
      </c>
      <c r="B243">
        <v>399</v>
      </c>
    </row>
    <row r="244" spans="1:2" x14ac:dyDescent="0.25">
      <c r="A244" t="s">
        <v>133</v>
      </c>
    </row>
    <row r="245" spans="1:2" x14ac:dyDescent="0.25">
      <c r="A245" t="s">
        <v>134</v>
      </c>
      <c r="B245">
        <v>91</v>
      </c>
    </row>
    <row r="246" spans="1:2" x14ac:dyDescent="0.25">
      <c r="A246" t="s">
        <v>135</v>
      </c>
      <c r="B246">
        <v>36</v>
      </c>
    </row>
    <row r="247" spans="1:2" x14ac:dyDescent="0.25">
      <c r="A247" t="s">
        <v>136</v>
      </c>
      <c r="B247">
        <v>3</v>
      </c>
    </row>
    <row r="248" spans="1:2" x14ac:dyDescent="0.25">
      <c r="A248" t="s">
        <v>137</v>
      </c>
      <c r="B248">
        <v>41</v>
      </c>
    </row>
    <row r="249" spans="1:2" x14ac:dyDescent="0.25">
      <c r="A249" t="s">
        <v>107</v>
      </c>
      <c r="B249">
        <v>171</v>
      </c>
    </row>
    <row r="250" spans="1:2" x14ac:dyDescent="0.25">
      <c r="A250" t="s">
        <v>108</v>
      </c>
      <c r="B250">
        <v>110</v>
      </c>
    </row>
    <row r="251" spans="1:2" x14ac:dyDescent="0.25">
      <c r="A251" t="s">
        <v>109</v>
      </c>
      <c r="B251">
        <v>31</v>
      </c>
    </row>
    <row r="252" spans="1:2" x14ac:dyDescent="0.25">
      <c r="A252" t="s">
        <v>110</v>
      </c>
      <c r="B252">
        <v>19</v>
      </c>
    </row>
    <row r="253" spans="1:2" x14ac:dyDescent="0.25">
      <c r="A253" t="s">
        <v>111</v>
      </c>
      <c r="B253">
        <v>11</v>
      </c>
    </row>
    <row r="254" spans="1:2" x14ac:dyDescent="0.25">
      <c r="A254" t="s">
        <v>97</v>
      </c>
      <c r="B254">
        <v>166</v>
      </c>
    </row>
    <row r="255" spans="1:2" x14ac:dyDescent="0.25">
      <c r="A255" t="s">
        <v>98</v>
      </c>
      <c r="B255">
        <v>0.9707602339181286</v>
      </c>
    </row>
    <row r="256" spans="1:2" x14ac:dyDescent="0.25">
      <c r="A256" t="s">
        <v>99</v>
      </c>
      <c r="B256">
        <v>1229</v>
      </c>
    </row>
    <row r="257" spans="1:2" x14ac:dyDescent="0.25">
      <c r="A257" t="s">
        <v>100</v>
      </c>
      <c r="B257">
        <v>220</v>
      </c>
    </row>
    <row r="258" spans="1:2" x14ac:dyDescent="0.25">
      <c r="A258" t="s">
        <v>166</v>
      </c>
    </row>
    <row r="259" spans="1:2" x14ac:dyDescent="0.25">
      <c r="A259" t="s">
        <v>101</v>
      </c>
    </row>
    <row r="260" spans="1:2" x14ac:dyDescent="0.25">
      <c r="A260" t="s">
        <v>102</v>
      </c>
      <c r="B260">
        <v>20</v>
      </c>
    </row>
    <row r="261" spans="1:2" x14ac:dyDescent="0.25">
      <c r="A261" t="s">
        <v>103</v>
      </c>
      <c r="B261">
        <v>12</v>
      </c>
    </row>
    <row r="262" spans="1:2" x14ac:dyDescent="0.25">
      <c r="A262" t="s">
        <v>104</v>
      </c>
      <c r="B262">
        <v>17</v>
      </c>
    </row>
    <row r="263" spans="1:2" x14ac:dyDescent="0.25">
      <c r="A263" t="s">
        <v>105</v>
      </c>
      <c r="B263">
        <v>20</v>
      </c>
    </row>
    <row r="264" spans="1:2" x14ac:dyDescent="0.25">
      <c r="A264" t="s">
        <v>106</v>
      </c>
      <c r="B264">
        <v>40</v>
      </c>
    </row>
    <row r="265" spans="1:2" x14ac:dyDescent="0.25">
      <c r="A265" t="s">
        <v>107</v>
      </c>
      <c r="B265">
        <v>109</v>
      </c>
    </row>
    <row r="266" spans="1:2" x14ac:dyDescent="0.25">
      <c r="A266" t="s">
        <v>108</v>
      </c>
      <c r="B266">
        <v>70</v>
      </c>
    </row>
    <row r="267" spans="1:2" x14ac:dyDescent="0.25">
      <c r="A267" t="s">
        <v>109</v>
      </c>
      <c r="B267">
        <v>21</v>
      </c>
    </row>
    <row r="268" spans="1:2" x14ac:dyDescent="0.25">
      <c r="A268" t="s">
        <v>110</v>
      </c>
      <c r="B268">
        <v>12</v>
      </c>
    </row>
    <row r="269" spans="1:2" x14ac:dyDescent="0.25">
      <c r="A269" t="s">
        <v>111</v>
      </c>
      <c r="B269">
        <v>6</v>
      </c>
    </row>
    <row r="270" spans="1:2" x14ac:dyDescent="0.25">
      <c r="A270" t="s">
        <v>97</v>
      </c>
      <c r="B270">
        <v>727</v>
      </c>
    </row>
    <row r="271" spans="1:2" x14ac:dyDescent="0.25">
      <c r="A271" t="s">
        <v>98</v>
      </c>
      <c r="B271">
        <v>6.669724770642202</v>
      </c>
    </row>
    <row r="272" spans="1:2" x14ac:dyDescent="0.25">
      <c r="A272" t="s">
        <v>99</v>
      </c>
      <c r="B272">
        <v>6343</v>
      </c>
    </row>
    <row r="273" spans="1:2" x14ac:dyDescent="0.25">
      <c r="A273" t="s">
        <v>100</v>
      </c>
      <c r="B273">
        <v>1931</v>
      </c>
    </row>
    <row r="274" spans="1:2" x14ac:dyDescent="0.25">
      <c r="A274" t="s">
        <v>112</v>
      </c>
    </row>
    <row r="275" spans="1:2" x14ac:dyDescent="0.25">
      <c r="A275" t="s">
        <v>113</v>
      </c>
      <c r="B275">
        <v>13</v>
      </c>
    </row>
    <row r="276" spans="1:2" x14ac:dyDescent="0.25">
      <c r="A276" t="s">
        <v>114</v>
      </c>
      <c r="B276" t="s">
        <v>304</v>
      </c>
    </row>
    <row r="277" spans="1:2" x14ac:dyDescent="0.25">
      <c r="A277" t="s">
        <v>115</v>
      </c>
      <c r="B277" t="s">
        <v>304</v>
      </c>
    </row>
    <row r="278" spans="1:2" x14ac:dyDescent="0.25">
      <c r="A278" t="s">
        <v>116</v>
      </c>
      <c r="B278">
        <v>1</v>
      </c>
    </row>
    <row r="279" spans="1:2" x14ac:dyDescent="0.25">
      <c r="A279" t="s">
        <v>117</v>
      </c>
      <c r="B279" t="s">
        <v>304</v>
      </c>
    </row>
    <row r="280" spans="1:2" x14ac:dyDescent="0.25">
      <c r="A280" t="s">
        <v>118</v>
      </c>
      <c r="B280">
        <v>5</v>
      </c>
    </row>
    <row r="281" spans="1:2" x14ac:dyDescent="0.25">
      <c r="A281" t="s">
        <v>119</v>
      </c>
      <c r="B281" t="s">
        <v>304</v>
      </c>
    </row>
    <row r="282" spans="1:2" x14ac:dyDescent="0.25">
      <c r="A282" t="s">
        <v>120</v>
      </c>
      <c r="B282">
        <v>1</v>
      </c>
    </row>
    <row r="283" spans="1:2" x14ac:dyDescent="0.25">
      <c r="A283" t="s">
        <v>121</v>
      </c>
      <c r="B283">
        <v>1</v>
      </c>
    </row>
    <row r="284" spans="1:2" x14ac:dyDescent="0.25">
      <c r="A284" t="s">
        <v>122</v>
      </c>
      <c r="B284">
        <v>2</v>
      </c>
    </row>
    <row r="285" spans="1:2" x14ac:dyDescent="0.25">
      <c r="A285" t="s">
        <v>123</v>
      </c>
      <c r="B285" t="s">
        <v>304</v>
      </c>
    </row>
    <row r="286" spans="1:2" x14ac:dyDescent="0.25">
      <c r="A286" t="s">
        <v>124</v>
      </c>
      <c r="B286" t="s">
        <v>304</v>
      </c>
    </row>
    <row r="287" spans="1:2" x14ac:dyDescent="0.25">
      <c r="A287" t="s">
        <v>125</v>
      </c>
      <c r="B287" t="s">
        <v>304</v>
      </c>
    </row>
    <row r="288" spans="1:2" x14ac:dyDescent="0.25">
      <c r="A288" t="s">
        <v>126</v>
      </c>
      <c r="B288">
        <v>8</v>
      </c>
    </row>
    <row r="289" spans="1:2" x14ac:dyDescent="0.25">
      <c r="A289" t="s">
        <v>127</v>
      </c>
      <c r="B289">
        <v>1</v>
      </c>
    </row>
    <row r="290" spans="1:2" x14ac:dyDescent="0.25">
      <c r="A290" t="s">
        <v>128</v>
      </c>
      <c r="B290">
        <v>11</v>
      </c>
    </row>
    <row r="291" spans="1:2" x14ac:dyDescent="0.25">
      <c r="A291" t="s">
        <v>129</v>
      </c>
      <c r="B291" t="s">
        <v>304</v>
      </c>
    </row>
    <row r="292" spans="1:2" x14ac:dyDescent="0.25">
      <c r="A292" t="s">
        <v>130</v>
      </c>
      <c r="B292">
        <v>4</v>
      </c>
    </row>
    <row r="293" spans="1:2" x14ac:dyDescent="0.25">
      <c r="A293" t="s">
        <v>131</v>
      </c>
      <c r="B293">
        <v>54</v>
      </c>
    </row>
    <row r="294" spans="1:2" x14ac:dyDescent="0.25">
      <c r="A294" t="s">
        <v>132</v>
      </c>
      <c r="B294" t="s">
        <v>304</v>
      </c>
    </row>
    <row r="295" spans="1:2" x14ac:dyDescent="0.25">
      <c r="A295" t="s">
        <v>107</v>
      </c>
      <c r="B295">
        <v>101</v>
      </c>
    </row>
    <row r="296" spans="1:2" x14ac:dyDescent="0.25">
      <c r="A296" t="s">
        <v>108</v>
      </c>
      <c r="B296">
        <v>33</v>
      </c>
    </row>
    <row r="297" spans="1:2" x14ac:dyDescent="0.25">
      <c r="A297" t="s">
        <v>109</v>
      </c>
      <c r="B297">
        <v>26</v>
      </c>
    </row>
    <row r="298" spans="1:2" x14ac:dyDescent="0.25">
      <c r="A298" t="s">
        <v>110</v>
      </c>
      <c r="B298">
        <v>33</v>
      </c>
    </row>
    <row r="299" spans="1:2" x14ac:dyDescent="0.25">
      <c r="A299" t="s">
        <v>111</v>
      </c>
      <c r="B299">
        <v>9</v>
      </c>
    </row>
    <row r="300" spans="1:2" x14ac:dyDescent="0.25">
      <c r="A300" t="s">
        <v>97</v>
      </c>
      <c r="B300">
        <v>2852</v>
      </c>
    </row>
    <row r="301" spans="1:2" x14ac:dyDescent="0.25">
      <c r="A301" t="s">
        <v>98</v>
      </c>
      <c r="B301">
        <v>28.237623762376238</v>
      </c>
    </row>
    <row r="302" spans="1:2" x14ac:dyDescent="0.25">
      <c r="A302" t="s">
        <v>99</v>
      </c>
      <c r="B302">
        <v>4026</v>
      </c>
    </row>
    <row r="303" spans="1:2" x14ac:dyDescent="0.25">
      <c r="A303" t="s">
        <v>100</v>
      </c>
      <c r="B303">
        <v>1282</v>
      </c>
    </row>
    <row r="304" spans="1:2" x14ac:dyDescent="0.25">
      <c r="A304" t="s">
        <v>133</v>
      </c>
    </row>
    <row r="305" spans="1:2" x14ac:dyDescent="0.25">
      <c r="A305" t="s">
        <v>134</v>
      </c>
      <c r="B305">
        <v>11</v>
      </c>
    </row>
    <row r="306" spans="1:2" x14ac:dyDescent="0.25">
      <c r="A306" t="s">
        <v>135</v>
      </c>
      <c r="B306">
        <v>2</v>
      </c>
    </row>
    <row r="307" spans="1:2" x14ac:dyDescent="0.25">
      <c r="A307" t="s">
        <v>136</v>
      </c>
      <c r="B307" t="s">
        <v>304</v>
      </c>
    </row>
    <row r="308" spans="1:2" x14ac:dyDescent="0.25">
      <c r="A308" t="s">
        <v>137</v>
      </c>
      <c r="B308">
        <v>12</v>
      </c>
    </row>
    <row r="309" spans="1:2" x14ac:dyDescent="0.25">
      <c r="A309" t="s">
        <v>107</v>
      </c>
      <c r="B309">
        <v>25</v>
      </c>
    </row>
    <row r="310" spans="1:2" x14ac:dyDescent="0.25">
      <c r="A310" t="s">
        <v>108</v>
      </c>
      <c r="B310">
        <v>17</v>
      </c>
    </row>
    <row r="311" spans="1:2" x14ac:dyDescent="0.25">
      <c r="A311" t="s">
        <v>109</v>
      </c>
      <c r="B311">
        <v>4</v>
      </c>
    </row>
    <row r="312" spans="1:2" x14ac:dyDescent="0.25">
      <c r="A312" t="s">
        <v>110</v>
      </c>
      <c r="B312">
        <v>3</v>
      </c>
    </row>
    <row r="313" spans="1:2" x14ac:dyDescent="0.25">
      <c r="A313" t="s">
        <v>111</v>
      </c>
      <c r="B313">
        <v>1</v>
      </c>
    </row>
    <row r="314" spans="1:2" x14ac:dyDescent="0.25">
      <c r="A314" t="s">
        <v>97</v>
      </c>
      <c r="B314">
        <v>56</v>
      </c>
    </row>
    <row r="315" spans="1:2" x14ac:dyDescent="0.25">
      <c r="A315" t="s">
        <v>98</v>
      </c>
      <c r="B315">
        <v>2.2400000000000002</v>
      </c>
    </row>
    <row r="316" spans="1:2" x14ac:dyDescent="0.25">
      <c r="A316" t="s">
        <v>99</v>
      </c>
      <c r="B316">
        <v>534</v>
      </c>
    </row>
    <row r="317" spans="1:2" x14ac:dyDescent="0.25">
      <c r="A317" t="s">
        <v>100</v>
      </c>
      <c r="B317">
        <v>427</v>
      </c>
    </row>
    <row r="318" spans="1:2" x14ac:dyDescent="0.25">
      <c r="A318" t="s">
        <v>167</v>
      </c>
    </row>
    <row r="319" spans="1:2" x14ac:dyDescent="0.25">
      <c r="A319" t="s">
        <v>168</v>
      </c>
    </row>
    <row r="320" spans="1:2" x14ac:dyDescent="0.25">
      <c r="A320" t="s">
        <v>169</v>
      </c>
      <c r="B320">
        <v>29</v>
      </c>
    </row>
    <row r="321" spans="1:2" x14ac:dyDescent="0.25">
      <c r="A321" t="s">
        <v>170</v>
      </c>
      <c r="B321">
        <v>28</v>
      </c>
    </row>
    <row r="322" spans="1:2" x14ac:dyDescent="0.25">
      <c r="A322" t="s">
        <v>171</v>
      </c>
      <c r="B322">
        <v>1</v>
      </c>
    </row>
    <row r="323" spans="1:2" x14ac:dyDescent="0.25">
      <c r="A323" t="s">
        <v>172</v>
      </c>
      <c r="B323">
        <v>1</v>
      </c>
    </row>
    <row r="324" spans="1:2" x14ac:dyDescent="0.25">
      <c r="A324" t="s">
        <v>173</v>
      </c>
      <c r="B324">
        <v>1</v>
      </c>
    </row>
    <row r="325" spans="1:2" x14ac:dyDescent="0.25">
      <c r="A325" t="s">
        <v>174</v>
      </c>
      <c r="B325">
        <v>13</v>
      </c>
    </row>
    <row r="326" spans="1:2" x14ac:dyDescent="0.25">
      <c r="A326" t="s">
        <v>175</v>
      </c>
      <c r="B326">
        <v>123</v>
      </c>
    </row>
    <row r="327" spans="1:2" x14ac:dyDescent="0.25">
      <c r="A327" t="s">
        <v>176</v>
      </c>
      <c r="B327">
        <v>5</v>
      </c>
    </row>
    <row r="328" spans="1:2" x14ac:dyDescent="0.25">
      <c r="A328" t="s">
        <v>177</v>
      </c>
    </row>
    <row r="329" spans="1:2" x14ac:dyDescent="0.25">
      <c r="A329" t="s">
        <v>178</v>
      </c>
      <c r="B329">
        <v>3</v>
      </c>
    </row>
    <row r="330" spans="1:2" x14ac:dyDescent="0.25">
      <c r="A330" t="s">
        <v>179</v>
      </c>
      <c r="B330">
        <v>6</v>
      </c>
    </row>
    <row r="331" spans="1:2" x14ac:dyDescent="0.25">
      <c r="A331" t="s">
        <v>180</v>
      </c>
      <c r="B331">
        <v>16</v>
      </c>
    </row>
    <row r="332" spans="1:2" x14ac:dyDescent="0.25">
      <c r="A332" t="s">
        <v>181</v>
      </c>
      <c r="B332">
        <v>2</v>
      </c>
    </row>
    <row r="333" spans="1:2" x14ac:dyDescent="0.25">
      <c r="A333" t="s">
        <v>182</v>
      </c>
      <c r="B333">
        <v>6</v>
      </c>
    </row>
    <row r="334" spans="1:2" x14ac:dyDescent="0.25">
      <c r="A334" t="s">
        <v>183</v>
      </c>
      <c r="B334" t="s">
        <v>304</v>
      </c>
    </row>
    <row r="335" spans="1:2" x14ac:dyDescent="0.25">
      <c r="A335" t="s">
        <v>184</v>
      </c>
      <c r="B335" t="s">
        <v>304</v>
      </c>
    </row>
    <row r="336" spans="1:2" x14ac:dyDescent="0.25">
      <c r="A336" t="s">
        <v>185</v>
      </c>
      <c r="B336">
        <v>1</v>
      </c>
    </row>
    <row r="337" spans="1:2" x14ac:dyDescent="0.25">
      <c r="A337" t="s">
        <v>186</v>
      </c>
      <c r="B337" t="s">
        <v>304</v>
      </c>
    </row>
    <row r="338" spans="1:2" x14ac:dyDescent="0.25">
      <c r="A338" t="s">
        <v>187</v>
      </c>
      <c r="B338">
        <v>1</v>
      </c>
    </row>
    <row r="339" spans="1:2" x14ac:dyDescent="0.25">
      <c r="A339" t="s">
        <v>188</v>
      </c>
      <c r="B339" t="s">
        <v>304</v>
      </c>
    </row>
    <row r="340" spans="1:2" x14ac:dyDescent="0.25">
      <c r="A340" t="s">
        <v>189</v>
      </c>
    </row>
    <row r="341" spans="1:2" x14ac:dyDescent="0.25">
      <c r="A341" t="s">
        <v>190</v>
      </c>
      <c r="B341">
        <v>6</v>
      </c>
    </row>
    <row r="342" spans="1:2" x14ac:dyDescent="0.25">
      <c r="A342" t="s">
        <v>191</v>
      </c>
      <c r="B342">
        <v>1</v>
      </c>
    </row>
    <row r="343" spans="1:2" x14ac:dyDescent="0.25">
      <c r="A343" t="s">
        <v>192</v>
      </c>
      <c r="B343">
        <v>1</v>
      </c>
    </row>
    <row r="344" spans="1:2" x14ac:dyDescent="0.25">
      <c r="A344" t="s">
        <v>193</v>
      </c>
      <c r="B344" t="s">
        <v>304</v>
      </c>
    </row>
    <row r="345" spans="1:2" x14ac:dyDescent="0.25">
      <c r="A345" t="s">
        <v>194</v>
      </c>
      <c r="B345" t="s">
        <v>304</v>
      </c>
    </row>
    <row r="346" spans="1:2" x14ac:dyDescent="0.25">
      <c r="A346" t="s">
        <v>195</v>
      </c>
      <c r="B346" t="s">
        <v>304</v>
      </c>
    </row>
    <row r="347" spans="1:2" x14ac:dyDescent="0.25">
      <c r="A347" t="s">
        <v>196</v>
      </c>
      <c r="B347" t="s">
        <v>304</v>
      </c>
    </row>
    <row r="348" spans="1:2" x14ac:dyDescent="0.25">
      <c r="A348" t="s">
        <v>197</v>
      </c>
      <c r="B348" t="s">
        <v>304</v>
      </c>
    </row>
    <row r="349" spans="1:2" x14ac:dyDescent="0.25">
      <c r="A349" t="s">
        <v>198</v>
      </c>
      <c r="B349" t="s">
        <v>304</v>
      </c>
    </row>
    <row r="350" spans="1:2" x14ac:dyDescent="0.25">
      <c r="A350" t="s">
        <v>199</v>
      </c>
      <c r="B350">
        <v>2</v>
      </c>
    </row>
    <row r="351" spans="1:2" x14ac:dyDescent="0.25">
      <c r="A351" t="s">
        <v>200</v>
      </c>
      <c r="B351" t="s">
        <v>304</v>
      </c>
    </row>
    <row r="352" spans="1:2" x14ac:dyDescent="0.25">
      <c r="A352" t="s">
        <v>201</v>
      </c>
    </row>
    <row r="353" spans="1:2" x14ac:dyDescent="0.25">
      <c r="A353" t="s">
        <v>202</v>
      </c>
      <c r="B353">
        <v>1</v>
      </c>
    </row>
    <row r="354" spans="1:2" x14ac:dyDescent="0.25">
      <c r="A354" t="s">
        <v>203</v>
      </c>
      <c r="B354">
        <v>14</v>
      </c>
    </row>
    <row r="355" spans="1:2" x14ac:dyDescent="0.25">
      <c r="A355" t="s">
        <v>204</v>
      </c>
      <c r="B355">
        <v>25</v>
      </c>
    </row>
    <row r="356" spans="1:2" x14ac:dyDescent="0.25">
      <c r="A356" t="s">
        <v>205</v>
      </c>
      <c r="B356">
        <v>3</v>
      </c>
    </row>
    <row r="357" spans="1:2" x14ac:dyDescent="0.25">
      <c r="A357" t="s">
        <v>206</v>
      </c>
      <c r="B357">
        <v>29</v>
      </c>
    </row>
    <row r="358" spans="1:2" x14ac:dyDescent="0.25">
      <c r="A358" t="s">
        <v>207</v>
      </c>
      <c r="B358">
        <v>3</v>
      </c>
    </row>
    <row r="359" spans="1:2" x14ac:dyDescent="0.25">
      <c r="A359" t="s">
        <v>208</v>
      </c>
      <c r="B359">
        <v>3</v>
      </c>
    </row>
    <row r="360" spans="1:2" x14ac:dyDescent="0.25">
      <c r="A360" t="s">
        <v>209</v>
      </c>
      <c r="B360">
        <v>2</v>
      </c>
    </row>
    <row r="361" spans="1:2" x14ac:dyDescent="0.25">
      <c r="A361" t="s">
        <v>210</v>
      </c>
      <c r="B361">
        <v>13</v>
      </c>
    </row>
    <row r="362" spans="1:2" x14ac:dyDescent="0.25">
      <c r="A362" t="s">
        <v>211</v>
      </c>
      <c r="B362">
        <v>7</v>
      </c>
    </row>
    <row r="363" spans="1:2" x14ac:dyDescent="0.25">
      <c r="A363" t="s">
        <v>212</v>
      </c>
      <c r="B363" t="s">
        <v>304</v>
      </c>
    </row>
    <row r="364" spans="1:2" x14ac:dyDescent="0.25">
      <c r="A364" t="s">
        <v>213</v>
      </c>
      <c r="B364">
        <v>6</v>
      </c>
    </row>
    <row r="365" spans="1:2" x14ac:dyDescent="0.25">
      <c r="A365" t="s">
        <v>214</v>
      </c>
      <c r="B365">
        <v>12</v>
      </c>
    </row>
    <row r="366" spans="1:2" x14ac:dyDescent="0.25">
      <c r="A366" t="s">
        <v>215</v>
      </c>
      <c r="B366">
        <v>36</v>
      </c>
    </row>
    <row r="367" spans="1:2" x14ac:dyDescent="0.25">
      <c r="A367" t="s">
        <v>216</v>
      </c>
      <c r="B367">
        <v>32</v>
      </c>
    </row>
    <row r="368" spans="1:2" x14ac:dyDescent="0.25">
      <c r="A368" t="s">
        <v>217</v>
      </c>
      <c r="B368">
        <v>2</v>
      </c>
    </row>
    <row r="369" spans="1:2" x14ac:dyDescent="0.25">
      <c r="A369" t="s">
        <v>218</v>
      </c>
    </row>
    <row r="370" spans="1:2" x14ac:dyDescent="0.25">
      <c r="A370" t="s">
        <v>219</v>
      </c>
      <c r="B370">
        <v>1</v>
      </c>
    </row>
    <row r="371" spans="1:2" x14ac:dyDescent="0.25">
      <c r="A371" t="s">
        <v>220</v>
      </c>
      <c r="B371">
        <v>1</v>
      </c>
    </row>
    <row r="372" spans="1:2" x14ac:dyDescent="0.25">
      <c r="A372" t="s">
        <v>221</v>
      </c>
      <c r="B372">
        <v>6</v>
      </c>
    </row>
    <row r="373" spans="1:2" x14ac:dyDescent="0.25">
      <c r="A373" t="s">
        <v>222</v>
      </c>
      <c r="B373" t="s">
        <v>304</v>
      </c>
    </row>
    <row r="374" spans="1:2" x14ac:dyDescent="0.25">
      <c r="A374" t="s">
        <v>223</v>
      </c>
      <c r="B374" t="s">
        <v>304</v>
      </c>
    </row>
    <row r="375" spans="1:2" x14ac:dyDescent="0.25">
      <c r="A375" t="s">
        <v>224</v>
      </c>
      <c r="B375">
        <v>1</v>
      </c>
    </row>
    <row r="376" spans="1:2" x14ac:dyDescent="0.25">
      <c r="A376" t="s">
        <v>225</v>
      </c>
      <c r="B376">
        <v>5</v>
      </c>
    </row>
    <row r="377" spans="1:2" x14ac:dyDescent="0.25">
      <c r="A377" t="s">
        <v>226</v>
      </c>
      <c r="B377" t="s">
        <v>304</v>
      </c>
    </row>
    <row r="378" spans="1:2" x14ac:dyDescent="0.25">
      <c r="A378" t="s">
        <v>227</v>
      </c>
      <c r="B378">
        <v>2</v>
      </c>
    </row>
    <row r="379" spans="1:2" x14ac:dyDescent="0.25">
      <c r="A379" t="s">
        <v>228</v>
      </c>
      <c r="B379">
        <v>7</v>
      </c>
    </row>
    <row r="380" spans="1:2" x14ac:dyDescent="0.25">
      <c r="A380" t="s">
        <v>229</v>
      </c>
      <c r="B380">
        <v>1</v>
      </c>
    </row>
    <row r="381" spans="1:2" x14ac:dyDescent="0.25">
      <c r="A381" t="s">
        <v>230</v>
      </c>
    </row>
    <row r="382" spans="1:2" x14ac:dyDescent="0.25">
      <c r="A382" t="s">
        <v>231</v>
      </c>
      <c r="B382">
        <v>2</v>
      </c>
    </row>
    <row r="383" spans="1:2" x14ac:dyDescent="0.25">
      <c r="A383" t="s">
        <v>232</v>
      </c>
      <c r="B383">
        <v>1</v>
      </c>
    </row>
    <row r="384" spans="1:2" x14ac:dyDescent="0.25">
      <c r="A384" t="s">
        <v>233</v>
      </c>
      <c r="B384">
        <v>4</v>
      </c>
    </row>
    <row r="385" spans="1:2" x14ac:dyDescent="0.25">
      <c r="A385" t="s">
        <v>234</v>
      </c>
      <c r="B385">
        <v>14</v>
      </c>
    </row>
    <row r="386" spans="1:2" x14ac:dyDescent="0.25">
      <c r="A386" t="s">
        <v>235</v>
      </c>
      <c r="B386">
        <v>18</v>
      </c>
    </row>
    <row r="387" spans="1:2" x14ac:dyDescent="0.25">
      <c r="A387" t="s">
        <v>236</v>
      </c>
      <c r="B387" t="s">
        <v>304</v>
      </c>
    </row>
    <row r="388" spans="1:2" x14ac:dyDescent="0.25">
      <c r="A388" t="s">
        <v>237</v>
      </c>
      <c r="B388">
        <v>11</v>
      </c>
    </row>
    <row r="389" spans="1:2" x14ac:dyDescent="0.25">
      <c r="A389" t="s">
        <v>238</v>
      </c>
      <c r="B389">
        <v>3</v>
      </c>
    </row>
    <row r="390" spans="1:2" x14ac:dyDescent="0.25">
      <c r="A390" t="s">
        <v>239</v>
      </c>
    </row>
    <row r="391" spans="1:2" x14ac:dyDescent="0.25">
      <c r="A391" t="s">
        <v>240</v>
      </c>
      <c r="B391">
        <v>1</v>
      </c>
    </row>
    <row r="392" spans="1:2" x14ac:dyDescent="0.25">
      <c r="A392" t="s">
        <v>241</v>
      </c>
      <c r="B392">
        <v>1</v>
      </c>
    </row>
    <row r="393" spans="1:2" x14ac:dyDescent="0.25">
      <c r="A393" t="s">
        <v>242</v>
      </c>
      <c r="B393">
        <v>1</v>
      </c>
    </row>
    <row r="394" spans="1:2" x14ac:dyDescent="0.25">
      <c r="A394" t="s">
        <v>243</v>
      </c>
      <c r="B394">
        <v>1</v>
      </c>
    </row>
    <row r="395" spans="1:2" x14ac:dyDescent="0.25">
      <c r="A395" t="s">
        <v>244</v>
      </c>
      <c r="B395">
        <v>1</v>
      </c>
    </row>
    <row r="396" spans="1:2" x14ac:dyDescent="0.25">
      <c r="A396" t="s">
        <v>245</v>
      </c>
      <c r="B396">
        <v>1</v>
      </c>
    </row>
    <row r="397" spans="1:2" x14ac:dyDescent="0.25">
      <c r="A397" t="s">
        <v>246</v>
      </c>
      <c r="B397">
        <v>2</v>
      </c>
    </row>
    <row r="398" spans="1:2" x14ac:dyDescent="0.25">
      <c r="A398" t="s">
        <v>247</v>
      </c>
      <c r="B398" t="s">
        <v>304</v>
      </c>
    </row>
    <row r="399" spans="1:2" x14ac:dyDescent="0.25">
      <c r="A399" t="s">
        <v>248</v>
      </c>
      <c r="B399" t="s">
        <v>304</v>
      </c>
    </row>
    <row r="400" spans="1:2" x14ac:dyDescent="0.25">
      <c r="A400" t="s">
        <v>249</v>
      </c>
      <c r="B400">
        <v>1</v>
      </c>
    </row>
    <row r="401" spans="1:2" x14ac:dyDescent="0.25">
      <c r="A401" t="s">
        <v>250</v>
      </c>
      <c r="B401">
        <v>3</v>
      </c>
    </row>
    <row r="402" spans="1:2" x14ac:dyDescent="0.25">
      <c r="A402" t="s">
        <v>251</v>
      </c>
      <c r="B402">
        <v>14</v>
      </c>
    </row>
    <row r="403" spans="1:2" x14ac:dyDescent="0.25">
      <c r="A403" t="s">
        <v>252</v>
      </c>
      <c r="B403">
        <v>24</v>
      </c>
    </row>
    <row r="404" spans="1:2" x14ac:dyDescent="0.25">
      <c r="A404" t="s">
        <v>253</v>
      </c>
    </row>
    <row r="405" spans="1:2" x14ac:dyDescent="0.25">
      <c r="A405" t="s">
        <v>254</v>
      </c>
      <c r="B405" t="s">
        <v>304</v>
      </c>
    </row>
    <row r="406" spans="1:2" x14ac:dyDescent="0.25">
      <c r="A406" t="s">
        <v>255</v>
      </c>
      <c r="B406" t="s">
        <v>304</v>
      </c>
    </row>
    <row r="407" spans="1:2" x14ac:dyDescent="0.25">
      <c r="A407" t="s">
        <v>256</v>
      </c>
      <c r="B407" t="s">
        <v>304</v>
      </c>
    </row>
    <row r="408" spans="1:2" x14ac:dyDescent="0.25">
      <c r="A408" t="s">
        <v>257</v>
      </c>
      <c r="B408" t="s">
        <v>304</v>
      </c>
    </row>
    <row r="409" spans="1:2" x14ac:dyDescent="0.25">
      <c r="A409" t="s">
        <v>258</v>
      </c>
      <c r="B409" t="s">
        <v>304</v>
      </c>
    </row>
    <row r="410" spans="1:2" x14ac:dyDescent="0.25">
      <c r="A410" t="s">
        <v>259</v>
      </c>
      <c r="B410">
        <v>4</v>
      </c>
    </row>
    <row r="411" spans="1:2" x14ac:dyDescent="0.25">
      <c r="A411" t="s">
        <v>260</v>
      </c>
      <c r="B411" t="s">
        <v>304</v>
      </c>
    </row>
    <row r="412" spans="1:2" x14ac:dyDescent="0.25">
      <c r="A412" t="s">
        <v>261</v>
      </c>
      <c r="B412" t="s">
        <v>304</v>
      </c>
    </row>
    <row r="413" spans="1:2" x14ac:dyDescent="0.25">
      <c r="A413" t="s">
        <v>262</v>
      </c>
      <c r="B413" t="s">
        <v>304</v>
      </c>
    </row>
    <row r="414" spans="1:2" x14ac:dyDescent="0.25">
      <c r="A414" t="s">
        <v>263</v>
      </c>
      <c r="B414" t="s">
        <v>304</v>
      </c>
    </row>
    <row r="415" spans="1:2" x14ac:dyDescent="0.25">
      <c r="A415" t="s">
        <v>264</v>
      </c>
    </row>
    <row r="416" spans="1:2" x14ac:dyDescent="0.25">
      <c r="A416" t="s">
        <v>265</v>
      </c>
      <c r="B416">
        <v>3</v>
      </c>
    </row>
    <row r="417" spans="1:2" x14ac:dyDescent="0.25">
      <c r="A417" t="s">
        <v>266</v>
      </c>
      <c r="B417">
        <v>8</v>
      </c>
    </row>
    <row r="418" spans="1:2" x14ac:dyDescent="0.25">
      <c r="A418" t="s">
        <v>267</v>
      </c>
      <c r="B418">
        <v>3</v>
      </c>
    </row>
    <row r="419" spans="1:2" x14ac:dyDescent="0.25">
      <c r="A419" t="s">
        <v>268</v>
      </c>
      <c r="B419" t="s">
        <v>304</v>
      </c>
    </row>
    <row r="420" spans="1:2" x14ac:dyDescent="0.25">
      <c r="A420" t="s">
        <v>269</v>
      </c>
      <c r="B420" t="s">
        <v>304</v>
      </c>
    </row>
    <row r="421" spans="1:2" x14ac:dyDescent="0.25">
      <c r="A421" t="s">
        <v>270</v>
      </c>
      <c r="B421">
        <v>3</v>
      </c>
    </row>
    <row r="422" spans="1:2" x14ac:dyDescent="0.25">
      <c r="A422" t="s">
        <v>271</v>
      </c>
      <c r="B422" t="s">
        <v>304</v>
      </c>
    </row>
    <row r="423" spans="1:2" x14ac:dyDescent="0.25">
      <c r="A423" t="s">
        <v>272</v>
      </c>
      <c r="B423" t="s">
        <v>304</v>
      </c>
    </row>
    <row r="424" spans="1:2" x14ac:dyDescent="0.25">
      <c r="A424" t="s">
        <v>273</v>
      </c>
      <c r="B424" t="s">
        <v>304</v>
      </c>
    </row>
    <row r="425" spans="1:2" x14ac:dyDescent="0.25">
      <c r="A425" t="s">
        <v>274</v>
      </c>
    </row>
    <row r="426" spans="1:2" x14ac:dyDescent="0.25">
      <c r="A426" t="s">
        <v>275</v>
      </c>
      <c r="B426">
        <v>1</v>
      </c>
    </row>
    <row r="427" spans="1:2" x14ac:dyDescent="0.25">
      <c r="A427" t="s">
        <v>276</v>
      </c>
      <c r="B427" t="s">
        <v>304</v>
      </c>
    </row>
    <row r="428" spans="1:2" x14ac:dyDescent="0.25">
      <c r="A428" t="s">
        <v>277</v>
      </c>
      <c r="B428">
        <v>1</v>
      </c>
    </row>
    <row r="429" spans="1:2" x14ac:dyDescent="0.25">
      <c r="A429" t="s">
        <v>278</v>
      </c>
      <c r="B429">
        <v>1</v>
      </c>
    </row>
    <row r="430" spans="1:2" x14ac:dyDescent="0.25">
      <c r="A430" t="s">
        <v>279</v>
      </c>
      <c r="B430">
        <v>2</v>
      </c>
    </row>
    <row r="431" spans="1:2" x14ac:dyDescent="0.25">
      <c r="A431" t="s">
        <v>280</v>
      </c>
      <c r="B431">
        <v>2</v>
      </c>
    </row>
    <row r="432" spans="1:2" x14ac:dyDescent="0.25">
      <c r="A432" t="s">
        <v>281</v>
      </c>
      <c r="B432">
        <v>2</v>
      </c>
    </row>
    <row r="433" spans="1:2" x14ac:dyDescent="0.25">
      <c r="A433" t="s">
        <v>282</v>
      </c>
      <c r="B433">
        <v>4</v>
      </c>
    </row>
    <row r="434" spans="1:2" x14ac:dyDescent="0.25">
      <c r="A434" t="s">
        <v>283</v>
      </c>
      <c r="B434">
        <v>1</v>
      </c>
    </row>
    <row r="435" spans="1:2" x14ac:dyDescent="0.25">
      <c r="A435" t="s">
        <v>284</v>
      </c>
      <c r="B435">
        <v>1</v>
      </c>
    </row>
    <row r="436" spans="1:2" x14ac:dyDescent="0.25">
      <c r="A436" t="s">
        <v>285</v>
      </c>
      <c r="B436">
        <v>1</v>
      </c>
    </row>
    <row r="437" spans="1:2" x14ac:dyDescent="0.25">
      <c r="A437" t="s">
        <v>286</v>
      </c>
      <c r="B437">
        <v>10</v>
      </c>
    </row>
    <row r="438" spans="1:2" x14ac:dyDescent="0.25">
      <c r="A438" t="s">
        <v>287</v>
      </c>
      <c r="B438">
        <v>85</v>
      </c>
    </row>
    <row r="439" spans="1:2" x14ac:dyDescent="0.25">
      <c r="A439" t="s">
        <v>288</v>
      </c>
      <c r="B439">
        <v>1</v>
      </c>
    </row>
    <row r="440" spans="1:2" x14ac:dyDescent="0.25">
      <c r="A440" t="s">
        <v>289</v>
      </c>
      <c r="B440">
        <v>3</v>
      </c>
    </row>
    <row r="441" spans="1:2" x14ac:dyDescent="0.25">
      <c r="A441" t="s">
        <v>290</v>
      </c>
      <c r="B441">
        <v>5</v>
      </c>
    </row>
    <row r="442" spans="1:2" x14ac:dyDescent="0.25">
      <c r="A442" t="s">
        <v>291</v>
      </c>
    </row>
    <row r="443" spans="1:2" x14ac:dyDescent="0.25">
      <c r="A443" t="s">
        <v>292</v>
      </c>
      <c r="B443">
        <v>39</v>
      </c>
    </row>
    <row r="444" spans="1:2" x14ac:dyDescent="0.25">
      <c r="A444" t="s">
        <v>293</v>
      </c>
      <c r="B444">
        <v>373</v>
      </c>
    </row>
    <row r="445" spans="1:2" x14ac:dyDescent="0.25">
      <c r="A445" t="s">
        <v>294</v>
      </c>
      <c r="B445">
        <v>1255</v>
      </c>
    </row>
    <row r="446" spans="1:2" x14ac:dyDescent="0.25">
      <c r="A446" t="s">
        <v>295</v>
      </c>
      <c r="B446">
        <v>3608</v>
      </c>
    </row>
    <row r="447" spans="1:2" x14ac:dyDescent="0.25">
      <c r="A447" t="s">
        <v>296</v>
      </c>
      <c r="B447">
        <v>215</v>
      </c>
    </row>
    <row r="448" spans="1:2" x14ac:dyDescent="0.25">
      <c r="A448" t="s">
        <v>297</v>
      </c>
    </row>
    <row r="449" spans="1:2" x14ac:dyDescent="0.25">
      <c r="A449" t="s">
        <v>298</v>
      </c>
      <c r="B449">
        <v>31</v>
      </c>
    </row>
    <row r="450" spans="1:2" x14ac:dyDescent="0.25">
      <c r="A450" t="s">
        <v>299</v>
      </c>
      <c r="B450">
        <v>336</v>
      </c>
    </row>
    <row r="451" spans="1:2" x14ac:dyDescent="0.25">
      <c r="A451" t="s">
        <v>300</v>
      </c>
      <c r="B451">
        <v>1241</v>
      </c>
    </row>
    <row r="452" spans="1:2" x14ac:dyDescent="0.25">
      <c r="A452" t="s">
        <v>301</v>
      </c>
      <c r="B452" t="s">
        <v>304</v>
      </c>
    </row>
    <row r="453" spans="1:2" x14ac:dyDescent="0.25">
      <c r="A453" t="s">
        <v>302</v>
      </c>
      <c r="B453" t="s">
        <v>304</v>
      </c>
    </row>
    <row r="454" spans="1:2" x14ac:dyDescent="0.25">
      <c r="A454" t="s">
        <v>303</v>
      </c>
      <c r="B454" t="s">
        <v>304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454"/>
  <sheetViews>
    <sheetView workbookViewId="0">
      <selection activeCell="B1" sqref="B1:B1048576"/>
    </sheetView>
  </sheetViews>
  <sheetFormatPr baseColWidth="10" defaultRowHeight="15" x14ac:dyDescent="0.25"/>
  <cols>
    <col min="1" max="1" width="58.7109375" bestFit="1" customWidth="1"/>
  </cols>
  <sheetData>
    <row r="1" spans="1:2" x14ac:dyDescent="0.25">
      <c r="A1" t="s">
        <v>54</v>
      </c>
    </row>
    <row r="2" spans="1:2" x14ac:dyDescent="0.25">
      <c r="A2" t="s">
        <v>377</v>
      </c>
    </row>
    <row r="3" spans="1:2" ht="18.75" x14ac:dyDescent="0.3">
      <c r="A3" s="40">
        <v>2016</v>
      </c>
    </row>
    <row r="4" spans="1:2" x14ac:dyDescent="0.25">
      <c r="B4" t="s">
        <v>107</v>
      </c>
    </row>
    <row r="5" spans="1:2" x14ac:dyDescent="0.25">
      <c r="A5" t="s">
        <v>55</v>
      </c>
    </row>
    <row r="6" spans="1:2" x14ac:dyDescent="0.25">
      <c r="A6" t="s">
        <v>56</v>
      </c>
      <c r="B6">
        <v>46</v>
      </c>
    </row>
    <row r="7" spans="1:2" x14ac:dyDescent="0.25">
      <c r="A7" t="s">
        <v>57</v>
      </c>
      <c r="B7">
        <v>125</v>
      </c>
    </row>
    <row r="8" spans="1:2" x14ac:dyDescent="0.25">
      <c r="A8" t="s">
        <v>58</v>
      </c>
      <c r="B8">
        <v>138</v>
      </c>
    </row>
    <row r="9" spans="1:2" x14ac:dyDescent="0.25">
      <c r="A9" t="s">
        <v>59</v>
      </c>
      <c r="B9">
        <v>139</v>
      </c>
    </row>
    <row r="10" spans="1:2" x14ac:dyDescent="0.25">
      <c r="A10" t="s">
        <v>60</v>
      </c>
      <c r="B10" t="s">
        <v>304</v>
      </c>
    </row>
    <row r="11" spans="1:2" x14ac:dyDescent="0.25">
      <c r="A11" t="s">
        <v>61</v>
      </c>
      <c r="B11" t="s">
        <v>304</v>
      </c>
    </row>
    <row r="12" spans="1:2" x14ac:dyDescent="0.25">
      <c r="A12" t="s">
        <v>62</v>
      </c>
      <c r="B12">
        <v>5</v>
      </c>
    </row>
    <row r="13" spans="1:2" x14ac:dyDescent="0.25">
      <c r="A13" t="s">
        <v>63</v>
      </c>
      <c r="B13">
        <v>140</v>
      </c>
    </row>
    <row r="14" spans="1:2" x14ac:dyDescent="0.25">
      <c r="A14" t="s">
        <v>64</v>
      </c>
      <c r="B14" t="s">
        <v>304</v>
      </c>
    </row>
    <row r="15" spans="1:2" x14ac:dyDescent="0.25">
      <c r="A15" t="s">
        <v>65</v>
      </c>
    </row>
    <row r="16" spans="1:2" x14ac:dyDescent="0.25">
      <c r="A16" t="s">
        <v>56</v>
      </c>
      <c r="B16">
        <v>506</v>
      </c>
    </row>
    <row r="17" spans="1:2" x14ac:dyDescent="0.25">
      <c r="A17" t="s">
        <v>66</v>
      </c>
      <c r="B17">
        <v>346</v>
      </c>
    </row>
    <row r="18" spans="1:2" x14ac:dyDescent="0.25">
      <c r="A18" t="s">
        <v>67</v>
      </c>
      <c r="B18">
        <v>160</v>
      </c>
    </row>
    <row r="19" spans="1:2" x14ac:dyDescent="0.25">
      <c r="A19" t="s">
        <v>68</v>
      </c>
      <c r="B19">
        <v>213</v>
      </c>
    </row>
    <row r="20" spans="1:2" x14ac:dyDescent="0.25">
      <c r="A20" t="s">
        <v>66</v>
      </c>
      <c r="B20">
        <v>148</v>
      </c>
    </row>
    <row r="21" spans="1:2" x14ac:dyDescent="0.25">
      <c r="A21" t="s">
        <v>67</v>
      </c>
      <c r="B21">
        <v>65</v>
      </c>
    </row>
    <row r="22" spans="1:2" x14ac:dyDescent="0.25">
      <c r="A22" t="s">
        <v>69</v>
      </c>
      <c r="B22">
        <v>74</v>
      </c>
    </row>
    <row r="23" spans="1:2" x14ac:dyDescent="0.25">
      <c r="A23" t="s">
        <v>66</v>
      </c>
      <c r="B23">
        <v>42</v>
      </c>
    </row>
    <row r="24" spans="1:2" x14ac:dyDescent="0.25">
      <c r="A24" t="s">
        <v>67</v>
      </c>
      <c r="B24">
        <v>32</v>
      </c>
    </row>
    <row r="25" spans="1:2" x14ac:dyDescent="0.25">
      <c r="A25" t="s">
        <v>32</v>
      </c>
      <c r="B25">
        <v>1513</v>
      </c>
    </row>
    <row r="26" spans="1:2" x14ac:dyDescent="0.25">
      <c r="A26" t="s">
        <v>66</v>
      </c>
      <c r="B26">
        <v>1056</v>
      </c>
    </row>
    <row r="27" spans="1:2" x14ac:dyDescent="0.25">
      <c r="A27" t="s">
        <v>67</v>
      </c>
      <c r="B27">
        <v>457</v>
      </c>
    </row>
    <row r="28" spans="1:2" x14ac:dyDescent="0.25">
      <c r="A28" t="s">
        <v>70</v>
      </c>
      <c r="B28">
        <v>71</v>
      </c>
    </row>
    <row r="29" spans="1:2" x14ac:dyDescent="0.25">
      <c r="A29" t="s">
        <v>66</v>
      </c>
      <c r="B29">
        <v>51</v>
      </c>
    </row>
    <row r="30" spans="1:2" x14ac:dyDescent="0.25">
      <c r="A30" t="s">
        <v>67</v>
      </c>
      <c r="B30">
        <v>20</v>
      </c>
    </row>
    <row r="31" spans="1:2" x14ac:dyDescent="0.25">
      <c r="A31" t="s">
        <v>71</v>
      </c>
      <c r="B31">
        <v>245</v>
      </c>
    </row>
    <row r="32" spans="1:2" x14ac:dyDescent="0.25">
      <c r="A32" t="s">
        <v>66</v>
      </c>
      <c r="B32">
        <v>167</v>
      </c>
    </row>
    <row r="33" spans="1:2" x14ac:dyDescent="0.25">
      <c r="A33" t="s">
        <v>67</v>
      </c>
      <c r="B33">
        <v>78</v>
      </c>
    </row>
    <row r="34" spans="1:2" x14ac:dyDescent="0.25">
      <c r="A34" t="s">
        <v>72</v>
      </c>
      <c r="B34">
        <v>173</v>
      </c>
    </row>
    <row r="35" spans="1:2" x14ac:dyDescent="0.25">
      <c r="A35" t="s">
        <v>66</v>
      </c>
      <c r="B35">
        <v>114</v>
      </c>
    </row>
    <row r="36" spans="1:2" x14ac:dyDescent="0.25">
      <c r="A36" t="s">
        <v>67</v>
      </c>
      <c r="B36">
        <v>59</v>
      </c>
    </row>
    <row r="37" spans="1:2" x14ac:dyDescent="0.25">
      <c r="A37" t="s">
        <v>73</v>
      </c>
      <c r="B37">
        <v>4423</v>
      </c>
    </row>
    <row r="38" spans="1:2" x14ac:dyDescent="0.25">
      <c r="A38" t="s">
        <v>66</v>
      </c>
      <c r="B38">
        <v>3862</v>
      </c>
    </row>
    <row r="39" spans="1:2" x14ac:dyDescent="0.25">
      <c r="A39" t="s">
        <v>67</v>
      </c>
      <c r="B39">
        <v>561</v>
      </c>
    </row>
    <row r="40" spans="1:2" x14ac:dyDescent="0.25">
      <c r="A40" t="s">
        <v>74</v>
      </c>
      <c r="B40">
        <v>113</v>
      </c>
    </row>
    <row r="41" spans="1:2" x14ac:dyDescent="0.25">
      <c r="A41" t="s">
        <v>66</v>
      </c>
      <c r="B41">
        <v>86</v>
      </c>
    </row>
    <row r="42" spans="1:2" x14ac:dyDescent="0.25">
      <c r="A42" t="s">
        <v>67</v>
      </c>
      <c r="B42">
        <v>27</v>
      </c>
    </row>
    <row r="43" spans="1:2" x14ac:dyDescent="0.25">
      <c r="A43" t="s">
        <v>75</v>
      </c>
      <c r="B43">
        <v>229</v>
      </c>
    </row>
    <row r="44" spans="1:2" x14ac:dyDescent="0.25">
      <c r="A44" t="s">
        <v>66</v>
      </c>
      <c r="B44">
        <v>187</v>
      </c>
    </row>
    <row r="45" spans="1:2" x14ac:dyDescent="0.25">
      <c r="A45" t="s">
        <v>67</v>
      </c>
      <c r="B45">
        <v>42</v>
      </c>
    </row>
    <row r="46" spans="1:2" x14ac:dyDescent="0.25">
      <c r="A46" t="s">
        <v>76</v>
      </c>
      <c r="B46">
        <v>252</v>
      </c>
    </row>
    <row r="47" spans="1:2" x14ac:dyDescent="0.25">
      <c r="A47" t="s">
        <v>66</v>
      </c>
      <c r="B47">
        <v>206</v>
      </c>
    </row>
    <row r="48" spans="1:2" x14ac:dyDescent="0.25">
      <c r="A48" t="s">
        <v>67</v>
      </c>
      <c r="B48">
        <v>46</v>
      </c>
    </row>
    <row r="49" spans="1:2" x14ac:dyDescent="0.25">
      <c r="A49" t="s">
        <v>77</v>
      </c>
      <c r="B49">
        <v>2</v>
      </c>
    </row>
    <row r="50" spans="1:2" x14ac:dyDescent="0.25">
      <c r="A50" t="s">
        <v>66</v>
      </c>
      <c r="B50">
        <v>2</v>
      </c>
    </row>
    <row r="51" spans="1:2" x14ac:dyDescent="0.25">
      <c r="A51" t="s">
        <v>67</v>
      </c>
      <c r="B51" t="s">
        <v>304</v>
      </c>
    </row>
    <row r="52" spans="1:2" x14ac:dyDescent="0.25">
      <c r="A52" t="s">
        <v>78</v>
      </c>
      <c r="B52">
        <v>1415</v>
      </c>
    </row>
    <row r="53" spans="1:2" x14ac:dyDescent="0.25">
      <c r="A53" t="s">
        <v>66</v>
      </c>
      <c r="B53">
        <v>1378</v>
      </c>
    </row>
    <row r="54" spans="1:2" x14ac:dyDescent="0.25">
      <c r="A54" t="s">
        <v>67</v>
      </c>
      <c r="B54">
        <v>37</v>
      </c>
    </row>
    <row r="55" spans="1:2" x14ac:dyDescent="0.25">
      <c r="A55" t="s">
        <v>79</v>
      </c>
      <c r="B55">
        <v>67</v>
      </c>
    </row>
    <row r="56" spans="1:2" x14ac:dyDescent="0.25">
      <c r="A56" t="s">
        <v>66</v>
      </c>
      <c r="B56">
        <v>62</v>
      </c>
    </row>
    <row r="57" spans="1:2" x14ac:dyDescent="0.25">
      <c r="A57" t="s">
        <v>67</v>
      </c>
      <c r="B57">
        <v>5</v>
      </c>
    </row>
    <row r="58" spans="1:2" x14ac:dyDescent="0.25">
      <c r="A58" t="s">
        <v>80</v>
      </c>
      <c r="B58">
        <v>13</v>
      </c>
    </row>
    <row r="59" spans="1:2" x14ac:dyDescent="0.25">
      <c r="A59" t="s">
        <v>66</v>
      </c>
      <c r="B59">
        <v>11</v>
      </c>
    </row>
    <row r="60" spans="1:2" x14ac:dyDescent="0.25">
      <c r="A60" t="s">
        <v>67</v>
      </c>
      <c r="B60">
        <v>2</v>
      </c>
    </row>
    <row r="61" spans="1:2" x14ac:dyDescent="0.25">
      <c r="A61" t="s">
        <v>81</v>
      </c>
      <c r="B61">
        <v>44</v>
      </c>
    </row>
    <row r="62" spans="1:2" x14ac:dyDescent="0.25">
      <c r="A62" t="s">
        <v>66</v>
      </c>
      <c r="B62">
        <v>44</v>
      </c>
    </row>
    <row r="63" spans="1:2" x14ac:dyDescent="0.25">
      <c r="A63" t="s">
        <v>67</v>
      </c>
      <c r="B63" t="s">
        <v>304</v>
      </c>
    </row>
    <row r="64" spans="1:2" x14ac:dyDescent="0.25">
      <c r="A64" t="s">
        <v>82</v>
      </c>
      <c r="B64" t="s">
        <v>304</v>
      </c>
    </row>
    <row r="65" spans="1:2" x14ac:dyDescent="0.25">
      <c r="A65" t="s">
        <v>66</v>
      </c>
      <c r="B65" t="s">
        <v>304</v>
      </c>
    </row>
    <row r="66" spans="1:2" x14ac:dyDescent="0.25">
      <c r="A66" t="s">
        <v>67</v>
      </c>
      <c r="B66" t="s">
        <v>304</v>
      </c>
    </row>
    <row r="67" spans="1:2" x14ac:dyDescent="0.25">
      <c r="A67" t="s">
        <v>83</v>
      </c>
      <c r="B67">
        <v>81</v>
      </c>
    </row>
    <row r="68" spans="1:2" x14ac:dyDescent="0.25">
      <c r="A68" t="s">
        <v>66</v>
      </c>
      <c r="B68">
        <v>81</v>
      </c>
    </row>
    <row r="69" spans="1:2" x14ac:dyDescent="0.25">
      <c r="A69" t="s">
        <v>67</v>
      </c>
      <c r="B69" t="s">
        <v>304</v>
      </c>
    </row>
    <row r="70" spans="1:2" x14ac:dyDescent="0.25">
      <c r="A70" t="s">
        <v>84</v>
      </c>
      <c r="B70">
        <v>249</v>
      </c>
    </row>
    <row r="71" spans="1:2" x14ac:dyDescent="0.25">
      <c r="A71" t="s">
        <v>66</v>
      </c>
      <c r="B71">
        <v>242</v>
      </c>
    </row>
    <row r="72" spans="1:2" x14ac:dyDescent="0.25">
      <c r="A72" t="s">
        <v>67</v>
      </c>
      <c r="B72">
        <v>7</v>
      </c>
    </row>
    <row r="73" spans="1:2" x14ac:dyDescent="0.25">
      <c r="A73" t="s">
        <v>85</v>
      </c>
      <c r="B73">
        <v>116</v>
      </c>
    </row>
    <row r="74" spans="1:2" x14ac:dyDescent="0.25">
      <c r="A74" t="s">
        <v>66</v>
      </c>
      <c r="B74">
        <v>71</v>
      </c>
    </row>
    <row r="75" spans="1:2" x14ac:dyDescent="0.25">
      <c r="A75" t="s">
        <v>67</v>
      </c>
      <c r="B75">
        <v>45</v>
      </c>
    </row>
    <row r="76" spans="1:2" x14ac:dyDescent="0.25">
      <c r="A76" t="s">
        <v>86</v>
      </c>
    </row>
    <row r="77" spans="1:2" x14ac:dyDescent="0.25">
      <c r="A77" t="s">
        <v>87</v>
      </c>
      <c r="B77">
        <v>13</v>
      </c>
    </row>
    <row r="78" spans="1:2" x14ac:dyDescent="0.25">
      <c r="A78" t="s">
        <v>88</v>
      </c>
      <c r="B78" t="s">
        <v>304</v>
      </c>
    </row>
    <row r="79" spans="1:2" x14ac:dyDescent="0.25">
      <c r="A79" t="s">
        <v>89</v>
      </c>
    </row>
    <row r="80" spans="1:2" x14ac:dyDescent="0.25">
      <c r="A80" t="s">
        <v>90</v>
      </c>
    </row>
    <row r="81" spans="1:2" x14ac:dyDescent="0.25">
      <c r="A81" t="s">
        <v>91</v>
      </c>
      <c r="B81">
        <v>14</v>
      </c>
    </row>
    <row r="82" spans="1:2" x14ac:dyDescent="0.25">
      <c r="A82" t="s">
        <v>92</v>
      </c>
      <c r="B82">
        <v>31</v>
      </c>
    </row>
    <row r="83" spans="1:2" x14ac:dyDescent="0.25">
      <c r="A83" t="s">
        <v>93</v>
      </c>
      <c r="B83" t="s">
        <v>304</v>
      </c>
    </row>
    <row r="84" spans="1:2" x14ac:dyDescent="0.25">
      <c r="A84" t="s">
        <v>94</v>
      </c>
    </row>
    <row r="85" spans="1:2" x14ac:dyDescent="0.25">
      <c r="A85" t="s">
        <v>91</v>
      </c>
      <c r="B85">
        <v>95</v>
      </c>
    </row>
    <row r="86" spans="1:2" x14ac:dyDescent="0.25">
      <c r="A86" t="s">
        <v>92</v>
      </c>
      <c r="B86">
        <v>104</v>
      </c>
    </row>
    <row r="87" spans="1:2" x14ac:dyDescent="0.25">
      <c r="A87" t="s">
        <v>93</v>
      </c>
      <c r="B87">
        <v>28</v>
      </c>
    </row>
    <row r="88" spans="1:2" x14ac:dyDescent="0.25">
      <c r="A88" t="s">
        <v>95</v>
      </c>
    </row>
    <row r="89" spans="1:2" x14ac:dyDescent="0.25">
      <c r="A89" t="s">
        <v>96</v>
      </c>
      <c r="B89">
        <v>3026</v>
      </c>
    </row>
    <row r="90" spans="1:2" x14ac:dyDescent="0.25">
      <c r="A90" t="s">
        <v>97</v>
      </c>
      <c r="B90">
        <v>5660</v>
      </c>
    </row>
    <row r="91" spans="1:2" x14ac:dyDescent="0.25">
      <c r="A91" t="s">
        <v>98</v>
      </c>
      <c r="B91">
        <v>1.8704560475875744</v>
      </c>
    </row>
    <row r="92" spans="1:2" x14ac:dyDescent="0.25">
      <c r="A92" t="s">
        <v>99</v>
      </c>
      <c r="B92">
        <v>36270</v>
      </c>
    </row>
    <row r="93" spans="1:2" x14ac:dyDescent="0.25">
      <c r="A93" t="s">
        <v>100</v>
      </c>
      <c r="B93">
        <v>6432</v>
      </c>
    </row>
    <row r="94" spans="1:2" x14ac:dyDescent="0.25">
      <c r="A94" t="s">
        <v>101</v>
      </c>
    </row>
    <row r="95" spans="1:2" x14ac:dyDescent="0.25">
      <c r="A95" t="s">
        <v>102</v>
      </c>
      <c r="B95">
        <v>236</v>
      </c>
    </row>
    <row r="96" spans="1:2" x14ac:dyDescent="0.25">
      <c r="A96" t="s">
        <v>103</v>
      </c>
      <c r="B96">
        <v>120</v>
      </c>
    </row>
    <row r="97" spans="1:2" x14ac:dyDescent="0.25">
      <c r="A97" t="s">
        <v>104</v>
      </c>
      <c r="B97">
        <v>177</v>
      </c>
    </row>
    <row r="98" spans="1:2" x14ac:dyDescent="0.25">
      <c r="A98" t="s">
        <v>105</v>
      </c>
      <c r="B98">
        <v>49</v>
      </c>
    </row>
    <row r="99" spans="1:2" x14ac:dyDescent="0.25">
      <c r="A99" t="s">
        <v>106</v>
      </c>
      <c r="B99">
        <v>7</v>
      </c>
    </row>
    <row r="100" spans="1:2" x14ac:dyDescent="0.25">
      <c r="A100" t="s">
        <v>107</v>
      </c>
      <c r="B100">
        <v>589</v>
      </c>
    </row>
    <row r="101" spans="1:2" x14ac:dyDescent="0.25">
      <c r="A101" t="s">
        <v>108</v>
      </c>
      <c r="B101">
        <v>210</v>
      </c>
    </row>
    <row r="102" spans="1:2" x14ac:dyDescent="0.25">
      <c r="A102" t="s">
        <v>109</v>
      </c>
      <c r="B102">
        <v>182</v>
      </c>
    </row>
    <row r="103" spans="1:2" x14ac:dyDescent="0.25">
      <c r="A103" t="s">
        <v>110</v>
      </c>
      <c r="B103">
        <v>97</v>
      </c>
    </row>
    <row r="104" spans="1:2" x14ac:dyDescent="0.25">
      <c r="A104" t="s">
        <v>111</v>
      </c>
      <c r="B104">
        <v>101</v>
      </c>
    </row>
    <row r="105" spans="1:2" x14ac:dyDescent="0.25">
      <c r="A105" t="s">
        <v>97</v>
      </c>
      <c r="B105">
        <v>830</v>
      </c>
    </row>
    <row r="106" spans="1:2" x14ac:dyDescent="0.25">
      <c r="A106" t="s">
        <v>98</v>
      </c>
      <c r="B106">
        <v>1.4091680814940577</v>
      </c>
    </row>
    <row r="107" spans="1:2" x14ac:dyDescent="0.25">
      <c r="A107" t="s">
        <v>99</v>
      </c>
      <c r="B107">
        <v>9664</v>
      </c>
    </row>
    <row r="108" spans="1:2" x14ac:dyDescent="0.25">
      <c r="A108" t="s">
        <v>100</v>
      </c>
      <c r="B108">
        <v>1493</v>
      </c>
    </row>
    <row r="109" spans="1:2" x14ac:dyDescent="0.25">
      <c r="A109" t="s">
        <v>112</v>
      </c>
    </row>
    <row r="110" spans="1:2" x14ac:dyDescent="0.25">
      <c r="A110" t="s">
        <v>113</v>
      </c>
      <c r="B110">
        <v>171</v>
      </c>
    </row>
    <row r="111" spans="1:2" x14ac:dyDescent="0.25">
      <c r="A111" t="s">
        <v>114</v>
      </c>
      <c r="B111">
        <v>38</v>
      </c>
    </row>
    <row r="112" spans="1:2" x14ac:dyDescent="0.25">
      <c r="A112" t="s">
        <v>115</v>
      </c>
      <c r="B112" t="s">
        <v>304</v>
      </c>
    </row>
    <row r="113" spans="1:2" x14ac:dyDescent="0.25">
      <c r="A113" t="s">
        <v>116</v>
      </c>
      <c r="B113">
        <v>5</v>
      </c>
    </row>
    <row r="114" spans="1:2" x14ac:dyDescent="0.25">
      <c r="A114" t="s">
        <v>117</v>
      </c>
      <c r="B114" t="s">
        <v>304</v>
      </c>
    </row>
    <row r="115" spans="1:2" x14ac:dyDescent="0.25">
      <c r="A115" t="s">
        <v>118</v>
      </c>
      <c r="B115">
        <v>21</v>
      </c>
    </row>
    <row r="116" spans="1:2" x14ac:dyDescent="0.25">
      <c r="A116" t="s">
        <v>119</v>
      </c>
      <c r="B116">
        <v>89</v>
      </c>
    </row>
    <row r="117" spans="1:2" x14ac:dyDescent="0.25">
      <c r="A117" t="s">
        <v>120</v>
      </c>
      <c r="B117">
        <v>372</v>
      </c>
    </row>
    <row r="118" spans="1:2" x14ac:dyDescent="0.25">
      <c r="A118" t="s">
        <v>121</v>
      </c>
      <c r="B118">
        <v>8</v>
      </c>
    </row>
    <row r="119" spans="1:2" x14ac:dyDescent="0.25">
      <c r="A119" t="s">
        <v>122</v>
      </c>
      <c r="B119">
        <v>1</v>
      </c>
    </row>
    <row r="120" spans="1:2" x14ac:dyDescent="0.25">
      <c r="A120" t="s">
        <v>123</v>
      </c>
      <c r="B120">
        <v>62</v>
      </c>
    </row>
    <row r="121" spans="1:2" x14ac:dyDescent="0.25">
      <c r="A121" t="s">
        <v>124</v>
      </c>
      <c r="B121">
        <v>117</v>
      </c>
    </row>
    <row r="122" spans="1:2" x14ac:dyDescent="0.25">
      <c r="A122" t="s">
        <v>125</v>
      </c>
      <c r="B122" t="s">
        <v>304</v>
      </c>
    </row>
    <row r="123" spans="1:2" x14ac:dyDescent="0.25">
      <c r="A123" t="s">
        <v>126</v>
      </c>
      <c r="B123">
        <v>83</v>
      </c>
    </row>
    <row r="124" spans="1:2" x14ac:dyDescent="0.25">
      <c r="A124" t="s">
        <v>127</v>
      </c>
      <c r="B124">
        <v>158</v>
      </c>
    </row>
    <row r="125" spans="1:2" x14ac:dyDescent="0.25">
      <c r="A125" t="s">
        <v>128</v>
      </c>
      <c r="B125">
        <v>111</v>
      </c>
    </row>
    <row r="126" spans="1:2" x14ac:dyDescent="0.25">
      <c r="A126" t="s">
        <v>129</v>
      </c>
      <c r="B126">
        <v>134</v>
      </c>
    </row>
    <row r="127" spans="1:2" x14ac:dyDescent="0.25">
      <c r="A127" t="s">
        <v>130</v>
      </c>
      <c r="B127">
        <v>49</v>
      </c>
    </row>
    <row r="128" spans="1:2" x14ac:dyDescent="0.25">
      <c r="A128" t="s">
        <v>131</v>
      </c>
      <c r="B128">
        <v>393</v>
      </c>
    </row>
    <row r="129" spans="1:2" x14ac:dyDescent="0.25">
      <c r="A129" t="s">
        <v>132</v>
      </c>
      <c r="B129">
        <v>48</v>
      </c>
    </row>
    <row r="130" spans="1:2" x14ac:dyDescent="0.25">
      <c r="A130" t="s">
        <v>107</v>
      </c>
      <c r="B130">
        <v>1860</v>
      </c>
    </row>
    <row r="131" spans="1:2" x14ac:dyDescent="0.25">
      <c r="A131" t="s">
        <v>108</v>
      </c>
      <c r="B131">
        <v>798</v>
      </c>
    </row>
    <row r="132" spans="1:2" x14ac:dyDescent="0.25">
      <c r="A132" t="s">
        <v>109</v>
      </c>
      <c r="B132">
        <v>446</v>
      </c>
    </row>
    <row r="133" spans="1:2" x14ac:dyDescent="0.25">
      <c r="A133" t="s">
        <v>110</v>
      </c>
      <c r="B133">
        <v>416</v>
      </c>
    </row>
    <row r="134" spans="1:2" x14ac:dyDescent="0.25">
      <c r="A134" t="s">
        <v>111</v>
      </c>
      <c r="B134">
        <v>200</v>
      </c>
    </row>
    <row r="135" spans="1:2" x14ac:dyDescent="0.25">
      <c r="A135" t="s">
        <v>97</v>
      </c>
      <c r="B135">
        <v>2953</v>
      </c>
    </row>
    <row r="136" spans="1:2" x14ac:dyDescent="0.25">
      <c r="A136" t="s">
        <v>98</v>
      </c>
      <c r="B136">
        <v>1.5876344086021505</v>
      </c>
    </row>
    <row r="137" spans="1:2" x14ac:dyDescent="0.25">
      <c r="A137" t="s">
        <v>99</v>
      </c>
      <c r="B137">
        <v>23031</v>
      </c>
    </row>
    <row r="138" spans="1:2" x14ac:dyDescent="0.25">
      <c r="A138" t="s">
        <v>100</v>
      </c>
      <c r="B138">
        <v>4200</v>
      </c>
    </row>
    <row r="139" spans="1:2" x14ac:dyDescent="0.25">
      <c r="A139" t="s">
        <v>133</v>
      </c>
    </row>
    <row r="140" spans="1:2" x14ac:dyDescent="0.25">
      <c r="A140" t="s">
        <v>134</v>
      </c>
      <c r="B140">
        <v>296</v>
      </c>
    </row>
    <row r="141" spans="1:2" x14ac:dyDescent="0.25">
      <c r="A141" t="s">
        <v>135</v>
      </c>
      <c r="B141">
        <v>200</v>
      </c>
    </row>
    <row r="142" spans="1:2" x14ac:dyDescent="0.25">
      <c r="A142" t="s">
        <v>136</v>
      </c>
      <c r="B142">
        <v>27</v>
      </c>
    </row>
    <row r="143" spans="1:2" x14ac:dyDescent="0.25">
      <c r="A143" t="s">
        <v>137</v>
      </c>
      <c r="B143">
        <v>53</v>
      </c>
    </row>
    <row r="144" spans="1:2" x14ac:dyDescent="0.25">
      <c r="A144" t="s">
        <v>107</v>
      </c>
      <c r="B144">
        <v>576</v>
      </c>
    </row>
    <row r="145" spans="1:2" x14ac:dyDescent="0.25">
      <c r="A145" t="s">
        <v>108</v>
      </c>
      <c r="B145">
        <v>298</v>
      </c>
    </row>
    <row r="146" spans="1:2" x14ac:dyDescent="0.25">
      <c r="A146" t="s">
        <v>109</v>
      </c>
      <c r="B146">
        <v>119</v>
      </c>
    </row>
    <row r="147" spans="1:2" x14ac:dyDescent="0.25">
      <c r="A147" t="s">
        <v>110</v>
      </c>
      <c r="B147">
        <v>89</v>
      </c>
    </row>
    <row r="148" spans="1:2" x14ac:dyDescent="0.25">
      <c r="A148" t="s">
        <v>111</v>
      </c>
      <c r="B148">
        <v>70</v>
      </c>
    </row>
    <row r="149" spans="1:2" x14ac:dyDescent="0.25">
      <c r="A149" t="s">
        <v>97</v>
      </c>
      <c r="B149">
        <v>1877</v>
      </c>
    </row>
    <row r="150" spans="1:2" x14ac:dyDescent="0.25">
      <c r="A150" t="s">
        <v>98</v>
      </c>
      <c r="B150">
        <v>3.2586805555555554</v>
      </c>
    </row>
    <row r="151" spans="1:2" x14ac:dyDescent="0.25">
      <c r="A151" t="s">
        <v>99</v>
      </c>
      <c r="B151">
        <v>3575</v>
      </c>
    </row>
    <row r="152" spans="1:2" x14ac:dyDescent="0.25">
      <c r="A152" t="s">
        <v>100</v>
      </c>
      <c r="B152">
        <v>740</v>
      </c>
    </row>
    <row r="153" spans="1:2" x14ac:dyDescent="0.25">
      <c r="A153" t="s">
        <v>138</v>
      </c>
    </row>
    <row r="154" spans="1:2" x14ac:dyDescent="0.25">
      <c r="A154" t="s">
        <v>107</v>
      </c>
      <c r="B154">
        <v>9</v>
      </c>
    </row>
    <row r="155" spans="1:2" x14ac:dyDescent="0.25">
      <c r="A155" t="s">
        <v>108</v>
      </c>
      <c r="B155">
        <v>7</v>
      </c>
    </row>
    <row r="156" spans="1:2" x14ac:dyDescent="0.25">
      <c r="A156" t="s">
        <v>109</v>
      </c>
      <c r="B156">
        <v>1</v>
      </c>
    </row>
    <row r="157" spans="1:2" x14ac:dyDescent="0.25">
      <c r="A157" t="s">
        <v>110</v>
      </c>
      <c r="B157">
        <v>1</v>
      </c>
    </row>
    <row r="158" spans="1:2" x14ac:dyDescent="0.25">
      <c r="A158" t="s">
        <v>111</v>
      </c>
      <c r="B158" t="s">
        <v>304</v>
      </c>
    </row>
    <row r="159" spans="1:2" x14ac:dyDescent="0.25">
      <c r="A159" t="s">
        <v>97</v>
      </c>
      <c r="B159">
        <v>30</v>
      </c>
    </row>
    <row r="160" spans="1:2" x14ac:dyDescent="0.25">
      <c r="A160" t="s">
        <v>98</v>
      </c>
      <c r="B160">
        <v>3.3333333333333335</v>
      </c>
    </row>
    <row r="161" spans="1:2" x14ac:dyDescent="0.25">
      <c r="A161" t="s">
        <v>99</v>
      </c>
      <c r="B161">
        <v>291</v>
      </c>
    </row>
    <row r="162" spans="1:2" x14ac:dyDescent="0.25">
      <c r="A162" t="s">
        <v>100</v>
      </c>
      <c r="B162">
        <v>98</v>
      </c>
    </row>
    <row r="163" spans="1:2" x14ac:dyDescent="0.25">
      <c r="A163" t="s">
        <v>139</v>
      </c>
    </row>
    <row r="164" spans="1:2" x14ac:dyDescent="0.25">
      <c r="A164" t="s">
        <v>140</v>
      </c>
      <c r="B164" t="s">
        <v>304</v>
      </c>
    </row>
    <row r="165" spans="1:2" x14ac:dyDescent="0.25">
      <c r="A165" t="s">
        <v>141</v>
      </c>
      <c r="B165" t="s">
        <v>304</v>
      </c>
    </row>
    <row r="166" spans="1:2" x14ac:dyDescent="0.25">
      <c r="A166" t="s">
        <v>142</v>
      </c>
      <c r="B166" t="s">
        <v>304</v>
      </c>
    </row>
    <row r="167" spans="1:2" x14ac:dyDescent="0.25">
      <c r="A167" t="s">
        <v>143</v>
      </c>
      <c r="B167" t="s">
        <v>304</v>
      </c>
    </row>
    <row r="168" spans="1:2" x14ac:dyDescent="0.25">
      <c r="A168" t="s">
        <v>144</v>
      </c>
      <c r="B168" t="s">
        <v>304</v>
      </c>
    </row>
    <row r="169" spans="1:2" x14ac:dyDescent="0.25">
      <c r="A169" t="s">
        <v>145</v>
      </c>
      <c r="B169" t="s">
        <v>304</v>
      </c>
    </row>
    <row r="170" spans="1:2" x14ac:dyDescent="0.25">
      <c r="A170" t="s">
        <v>146</v>
      </c>
    </row>
    <row r="171" spans="1:2" x14ac:dyDescent="0.25">
      <c r="A171" t="s">
        <v>147</v>
      </c>
      <c r="B171">
        <v>542</v>
      </c>
    </row>
    <row r="172" spans="1:2" x14ac:dyDescent="0.25">
      <c r="A172" t="s">
        <v>148</v>
      </c>
      <c r="B172">
        <v>2863</v>
      </c>
    </row>
    <row r="173" spans="1:2" x14ac:dyDescent="0.25">
      <c r="A173" t="s">
        <v>149</v>
      </c>
      <c r="B173">
        <v>5.2822878228782288</v>
      </c>
    </row>
    <row r="174" spans="1:2" x14ac:dyDescent="0.25">
      <c r="A174" t="s">
        <v>99</v>
      </c>
      <c r="B174">
        <v>10451</v>
      </c>
    </row>
    <row r="175" spans="1:2" x14ac:dyDescent="0.25">
      <c r="A175" t="s">
        <v>150</v>
      </c>
      <c r="B175">
        <v>101</v>
      </c>
    </row>
    <row r="176" spans="1:2" x14ac:dyDescent="0.25">
      <c r="A176" t="s">
        <v>151</v>
      </c>
      <c r="B176">
        <v>31</v>
      </c>
    </row>
    <row r="177" spans="1:2" x14ac:dyDescent="0.25">
      <c r="A177" t="s">
        <v>152</v>
      </c>
      <c r="B177">
        <v>2</v>
      </c>
    </row>
    <row r="178" spans="1:2" x14ac:dyDescent="0.25">
      <c r="A178" t="s">
        <v>153</v>
      </c>
      <c r="B178">
        <v>58</v>
      </c>
    </row>
    <row r="179" spans="1:2" x14ac:dyDescent="0.25">
      <c r="A179" t="s">
        <v>154</v>
      </c>
      <c r="B179">
        <v>10</v>
      </c>
    </row>
    <row r="180" spans="1:2" x14ac:dyDescent="0.25">
      <c r="A180" t="s">
        <v>155</v>
      </c>
      <c r="B180" t="s">
        <v>304</v>
      </c>
    </row>
    <row r="181" spans="1:2" x14ac:dyDescent="0.25">
      <c r="A181" t="s">
        <v>148</v>
      </c>
      <c r="B181">
        <v>580</v>
      </c>
    </row>
    <row r="182" spans="1:2" x14ac:dyDescent="0.25">
      <c r="A182" t="s">
        <v>149</v>
      </c>
      <c r="B182">
        <v>5.7425742574257423</v>
      </c>
    </row>
    <row r="183" spans="1:2" x14ac:dyDescent="0.25">
      <c r="A183" t="s">
        <v>99</v>
      </c>
      <c r="B183">
        <v>1422</v>
      </c>
    </row>
    <row r="184" spans="1:2" x14ac:dyDescent="0.25">
      <c r="A184" t="s">
        <v>156</v>
      </c>
      <c r="B184">
        <v>1867</v>
      </c>
    </row>
    <row r="185" spans="1:2" x14ac:dyDescent="0.25">
      <c r="A185" t="s">
        <v>157</v>
      </c>
      <c r="B185">
        <v>20</v>
      </c>
    </row>
    <row r="186" spans="1:2" x14ac:dyDescent="0.25">
      <c r="A186" t="s">
        <v>158</v>
      </c>
      <c r="B186">
        <v>1</v>
      </c>
    </row>
    <row r="187" spans="1:2" x14ac:dyDescent="0.25">
      <c r="A187" t="s">
        <v>159</v>
      </c>
      <c r="B187">
        <v>5</v>
      </c>
    </row>
    <row r="188" spans="1:2" x14ac:dyDescent="0.25">
      <c r="A188" t="s">
        <v>160</v>
      </c>
      <c r="B188">
        <v>4</v>
      </c>
    </row>
    <row r="189" spans="1:2" x14ac:dyDescent="0.25">
      <c r="A189" t="s">
        <v>161</v>
      </c>
      <c r="B189" t="s">
        <v>304</v>
      </c>
    </row>
    <row r="190" spans="1:2" x14ac:dyDescent="0.25">
      <c r="A190" t="s">
        <v>162</v>
      </c>
      <c r="B190">
        <v>1</v>
      </c>
    </row>
    <row r="191" spans="1:2" x14ac:dyDescent="0.25">
      <c r="A191" t="s">
        <v>154</v>
      </c>
      <c r="B191">
        <v>9</v>
      </c>
    </row>
    <row r="192" spans="1:2" x14ac:dyDescent="0.25">
      <c r="A192" t="s">
        <v>163</v>
      </c>
      <c r="B192" t="s">
        <v>304</v>
      </c>
    </row>
    <row r="193" spans="1:2" x14ac:dyDescent="0.25">
      <c r="A193" t="s">
        <v>164</v>
      </c>
      <c r="B193" t="s">
        <v>304</v>
      </c>
    </row>
    <row r="194" spans="1:2" x14ac:dyDescent="0.25">
      <c r="A194" t="s">
        <v>148</v>
      </c>
      <c r="B194">
        <v>87</v>
      </c>
    </row>
    <row r="195" spans="1:2" x14ac:dyDescent="0.25">
      <c r="A195" t="s">
        <v>149</v>
      </c>
      <c r="B195">
        <v>4.3499999999999996</v>
      </c>
    </row>
    <row r="196" spans="1:2" x14ac:dyDescent="0.25">
      <c r="A196" t="s">
        <v>99</v>
      </c>
      <c r="B196">
        <v>221</v>
      </c>
    </row>
    <row r="197" spans="1:2" x14ac:dyDescent="0.25">
      <c r="A197" t="s">
        <v>156</v>
      </c>
      <c r="B197">
        <v>259</v>
      </c>
    </row>
    <row r="198" spans="1:2" x14ac:dyDescent="0.25">
      <c r="A198" t="s">
        <v>165</v>
      </c>
    </row>
    <row r="199" spans="1:2" x14ac:dyDescent="0.25">
      <c r="A199" t="s">
        <v>101</v>
      </c>
    </row>
    <row r="200" spans="1:2" x14ac:dyDescent="0.25">
      <c r="A200" t="s">
        <v>102</v>
      </c>
      <c r="B200">
        <v>112</v>
      </c>
    </row>
    <row r="201" spans="1:2" x14ac:dyDescent="0.25">
      <c r="A201" t="s">
        <v>103</v>
      </c>
      <c r="B201">
        <v>48</v>
      </c>
    </row>
    <row r="202" spans="1:2" x14ac:dyDescent="0.25">
      <c r="A202" t="s">
        <v>104</v>
      </c>
      <c r="B202">
        <v>92</v>
      </c>
    </row>
    <row r="203" spans="1:2" x14ac:dyDescent="0.25">
      <c r="A203" t="s">
        <v>105</v>
      </c>
      <c r="B203">
        <v>41</v>
      </c>
    </row>
    <row r="204" spans="1:2" x14ac:dyDescent="0.25">
      <c r="A204" t="s">
        <v>106</v>
      </c>
      <c r="B204">
        <v>20</v>
      </c>
    </row>
    <row r="205" spans="1:2" x14ac:dyDescent="0.25">
      <c r="A205" t="s">
        <v>107</v>
      </c>
      <c r="B205">
        <v>313</v>
      </c>
    </row>
    <row r="206" spans="1:2" x14ac:dyDescent="0.25">
      <c r="A206" t="s">
        <v>108</v>
      </c>
      <c r="B206">
        <v>152</v>
      </c>
    </row>
    <row r="207" spans="1:2" x14ac:dyDescent="0.25">
      <c r="A207" t="s">
        <v>109</v>
      </c>
      <c r="B207">
        <v>76</v>
      </c>
    </row>
    <row r="208" spans="1:2" x14ac:dyDescent="0.25">
      <c r="A208" t="s">
        <v>110</v>
      </c>
      <c r="B208">
        <v>35</v>
      </c>
    </row>
    <row r="209" spans="1:2" x14ac:dyDescent="0.25">
      <c r="A209" t="s">
        <v>111</v>
      </c>
      <c r="B209">
        <v>51</v>
      </c>
    </row>
    <row r="210" spans="1:2" x14ac:dyDescent="0.25">
      <c r="A210" t="s">
        <v>97</v>
      </c>
      <c r="B210">
        <v>708</v>
      </c>
    </row>
    <row r="211" spans="1:2" x14ac:dyDescent="0.25">
      <c r="A211" t="s">
        <v>98</v>
      </c>
      <c r="B211">
        <v>2.2619808306709266</v>
      </c>
    </row>
    <row r="212" spans="1:2" x14ac:dyDescent="0.25">
      <c r="A212" t="s">
        <v>99</v>
      </c>
      <c r="B212">
        <v>5796</v>
      </c>
    </row>
    <row r="213" spans="1:2" x14ac:dyDescent="0.25">
      <c r="A213" t="s">
        <v>100</v>
      </c>
      <c r="B213">
        <v>634</v>
      </c>
    </row>
    <row r="214" spans="1:2" x14ac:dyDescent="0.25">
      <c r="A214" t="s">
        <v>112</v>
      </c>
    </row>
    <row r="215" spans="1:2" x14ac:dyDescent="0.25">
      <c r="A215" t="s">
        <v>113</v>
      </c>
      <c r="B215">
        <v>19</v>
      </c>
    </row>
    <row r="216" spans="1:2" x14ac:dyDescent="0.25">
      <c r="A216" t="s">
        <v>114</v>
      </c>
      <c r="B216">
        <v>3</v>
      </c>
    </row>
    <row r="217" spans="1:2" x14ac:dyDescent="0.25">
      <c r="A217" t="s">
        <v>115</v>
      </c>
      <c r="B217" t="s">
        <v>304</v>
      </c>
    </row>
    <row r="218" spans="1:2" x14ac:dyDescent="0.25">
      <c r="A218" t="s">
        <v>116</v>
      </c>
      <c r="B218">
        <v>2</v>
      </c>
    </row>
    <row r="219" spans="1:2" x14ac:dyDescent="0.25">
      <c r="A219" t="s">
        <v>117</v>
      </c>
      <c r="B219" t="s">
        <v>304</v>
      </c>
    </row>
    <row r="220" spans="1:2" x14ac:dyDescent="0.25">
      <c r="A220" t="s">
        <v>118</v>
      </c>
      <c r="B220">
        <v>10</v>
      </c>
    </row>
    <row r="221" spans="1:2" x14ac:dyDescent="0.25">
      <c r="A221" t="s">
        <v>119</v>
      </c>
      <c r="B221">
        <v>18</v>
      </c>
    </row>
    <row r="222" spans="1:2" x14ac:dyDescent="0.25">
      <c r="A222" t="s">
        <v>120</v>
      </c>
      <c r="B222">
        <v>67</v>
      </c>
    </row>
    <row r="223" spans="1:2" x14ac:dyDescent="0.25">
      <c r="A223" t="s">
        <v>121</v>
      </c>
      <c r="B223" t="s">
        <v>304</v>
      </c>
    </row>
    <row r="224" spans="1:2" x14ac:dyDescent="0.25">
      <c r="A224" t="s">
        <v>122</v>
      </c>
      <c r="B224" t="s">
        <v>304</v>
      </c>
    </row>
    <row r="225" spans="1:2" x14ac:dyDescent="0.25">
      <c r="A225" t="s">
        <v>123</v>
      </c>
      <c r="B225">
        <v>14</v>
      </c>
    </row>
    <row r="226" spans="1:2" x14ac:dyDescent="0.25">
      <c r="A226" t="s">
        <v>124</v>
      </c>
      <c r="B226">
        <v>26</v>
      </c>
    </row>
    <row r="227" spans="1:2" x14ac:dyDescent="0.25">
      <c r="A227" t="s">
        <v>125</v>
      </c>
      <c r="B227" t="s">
        <v>304</v>
      </c>
    </row>
    <row r="228" spans="1:2" x14ac:dyDescent="0.25">
      <c r="A228" t="s">
        <v>126</v>
      </c>
      <c r="B228">
        <v>8</v>
      </c>
    </row>
    <row r="229" spans="1:2" x14ac:dyDescent="0.25">
      <c r="A229" t="s">
        <v>127</v>
      </c>
      <c r="B229">
        <v>32</v>
      </c>
    </row>
    <row r="230" spans="1:2" x14ac:dyDescent="0.25">
      <c r="A230" t="s">
        <v>128</v>
      </c>
      <c r="B230">
        <v>68</v>
      </c>
    </row>
    <row r="231" spans="1:2" x14ac:dyDescent="0.25">
      <c r="A231" t="s">
        <v>129</v>
      </c>
      <c r="B231">
        <v>20</v>
      </c>
    </row>
    <row r="232" spans="1:2" x14ac:dyDescent="0.25">
      <c r="A232" t="s">
        <v>130</v>
      </c>
      <c r="B232">
        <v>16</v>
      </c>
    </row>
    <row r="233" spans="1:2" x14ac:dyDescent="0.25">
      <c r="A233" t="s">
        <v>131</v>
      </c>
      <c r="B233">
        <v>39</v>
      </c>
    </row>
    <row r="234" spans="1:2" x14ac:dyDescent="0.25">
      <c r="A234" t="s">
        <v>132</v>
      </c>
      <c r="B234">
        <v>10</v>
      </c>
    </row>
    <row r="235" spans="1:2" x14ac:dyDescent="0.25">
      <c r="A235" t="s">
        <v>107</v>
      </c>
      <c r="B235">
        <v>352</v>
      </c>
    </row>
    <row r="236" spans="1:2" x14ac:dyDescent="0.25">
      <c r="A236" t="s">
        <v>108</v>
      </c>
      <c r="B236">
        <v>204</v>
      </c>
    </row>
    <row r="237" spans="1:2" x14ac:dyDescent="0.25">
      <c r="A237" t="s">
        <v>109</v>
      </c>
      <c r="B237">
        <v>58</v>
      </c>
    </row>
    <row r="238" spans="1:2" x14ac:dyDescent="0.25">
      <c r="A238" t="s">
        <v>110</v>
      </c>
      <c r="B238">
        <v>57</v>
      </c>
    </row>
    <row r="239" spans="1:2" x14ac:dyDescent="0.25">
      <c r="A239" t="s">
        <v>111</v>
      </c>
      <c r="B239">
        <v>33</v>
      </c>
    </row>
    <row r="240" spans="1:2" x14ac:dyDescent="0.25">
      <c r="A240" t="s">
        <v>97</v>
      </c>
      <c r="B240">
        <v>812</v>
      </c>
    </row>
    <row r="241" spans="1:2" x14ac:dyDescent="0.25">
      <c r="A241" t="s">
        <v>98</v>
      </c>
      <c r="B241">
        <v>2.3068181818181817</v>
      </c>
    </row>
    <row r="242" spans="1:2" x14ac:dyDescent="0.25">
      <c r="A242" t="s">
        <v>99</v>
      </c>
      <c r="B242">
        <v>4915</v>
      </c>
    </row>
    <row r="243" spans="1:2" x14ac:dyDescent="0.25">
      <c r="A243" t="s">
        <v>100</v>
      </c>
      <c r="B243">
        <v>730</v>
      </c>
    </row>
    <row r="244" spans="1:2" x14ac:dyDescent="0.25">
      <c r="A244" t="s">
        <v>133</v>
      </c>
    </row>
    <row r="245" spans="1:2" x14ac:dyDescent="0.25">
      <c r="A245" t="s">
        <v>134</v>
      </c>
      <c r="B245">
        <v>106</v>
      </c>
    </row>
    <row r="246" spans="1:2" x14ac:dyDescent="0.25">
      <c r="A246" t="s">
        <v>135</v>
      </c>
      <c r="B246">
        <v>36</v>
      </c>
    </row>
    <row r="247" spans="1:2" x14ac:dyDescent="0.25">
      <c r="A247" t="s">
        <v>136</v>
      </c>
      <c r="B247">
        <v>4</v>
      </c>
    </row>
    <row r="248" spans="1:2" x14ac:dyDescent="0.25">
      <c r="A248" t="s">
        <v>137</v>
      </c>
      <c r="B248">
        <v>33</v>
      </c>
    </row>
    <row r="249" spans="1:2" x14ac:dyDescent="0.25">
      <c r="A249" t="s">
        <v>107</v>
      </c>
      <c r="B249">
        <v>179</v>
      </c>
    </row>
    <row r="250" spans="1:2" x14ac:dyDescent="0.25">
      <c r="A250" t="s">
        <v>108</v>
      </c>
      <c r="B250">
        <v>135</v>
      </c>
    </row>
    <row r="251" spans="1:2" x14ac:dyDescent="0.25">
      <c r="A251" t="s">
        <v>109</v>
      </c>
      <c r="B251">
        <v>18</v>
      </c>
    </row>
    <row r="252" spans="1:2" x14ac:dyDescent="0.25">
      <c r="A252" t="s">
        <v>110</v>
      </c>
      <c r="B252">
        <v>12</v>
      </c>
    </row>
    <row r="253" spans="1:2" x14ac:dyDescent="0.25">
      <c r="A253" t="s">
        <v>111</v>
      </c>
      <c r="B253">
        <v>14</v>
      </c>
    </row>
    <row r="254" spans="1:2" x14ac:dyDescent="0.25">
      <c r="A254" t="s">
        <v>97</v>
      </c>
      <c r="B254">
        <v>138</v>
      </c>
    </row>
    <row r="255" spans="1:2" x14ac:dyDescent="0.25">
      <c r="A255" t="s">
        <v>98</v>
      </c>
      <c r="B255">
        <v>0.77094972067039103</v>
      </c>
    </row>
    <row r="256" spans="1:2" x14ac:dyDescent="0.25">
      <c r="A256" t="s">
        <v>99</v>
      </c>
      <c r="B256">
        <v>817</v>
      </c>
    </row>
    <row r="257" spans="1:2" x14ac:dyDescent="0.25">
      <c r="A257" t="s">
        <v>100</v>
      </c>
      <c r="B257">
        <v>171</v>
      </c>
    </row>
    <row r="258" spans="1:2" x14ac:dyDescent="0.25">
      <c r="A258" t="s">
        <v>166</v>
      </c>
    </row>
    <row r="259" spans="1:2" x14ac:dyDescent="0.25">
      <c r="A259" t="s">
        <v>101</v>
      </c>
    </row>
    <row r="260" spans="1:2" x14ac:dyDescent="0.25">
      <c r="A260" t="s">
        <v>102</v>
      </c>
      <c r="B260">
        <v>17</v>
      </c>
    </row>
    <row r="261" spans="1:2" x14ac:dyDescent="0.25">
      <c r="A261" t="s">
        <v>103</v>
      </c>
      <c r="B261">
        <v>9</v>
      </c>
    </row>
    <row r="262" spans="1:2" x14ac:dyDescent="0.25">
      <c r="A262" t="s">
        <v>104</v>
      </c>
      <c r="B262">
        <v>10</v>
      </c>
    </row>
    <row r="263" spans="1:2" x14ac:dyDescent="0.25">
      <c r="A263" t="s">
        <v>105</v>
      </c>
      <c r="B263">
        <v>20</v>
      </c>
    </row>
    <row r="264" spans="1:2" x14ac:dyDescent="0.25">
      <c r="A264" t="s">
        <v>106</v>
      </c>
      <c r="B264">
        <v>7</v>
      </c>
    </row>
    <row r="265" spans="1:2" x14ac:dyDescent="0.25">
      <c r="A265" t="s">
        <v>107</v>
      </c>
      <c r="B265">
        <v>63</v>
      </c>
    </row>
    <row r="266" spans="1:2" x14ac:dyDescent="0.25">
      <c r="A266" t="s">
        <v>108</v>
      </c>
      <c r="B266">
        <v>23</v>
      </c>
    </row>
    <row r="267" spans="1:2" x14ac:dyDescent="0.25">
      <c r="A267" t="s">
        <v>109</v>
      </c>
      <c r="B267">
        <v>17</v>
      </c>
    </row>
    <row r="268" spans="1:2" x14ac:dyDescent="0.25">
      <c r="A268" t="s">
        <v>110</v>
      </c>
      <c r="B268">
        <v>11</v>
      </c>
    </row>
    <row r="269" spans="1:2" x14ac:dyDescent="0.25">
      <c r="A269" t="s">
        <v>111</v>
      </c>
      <c r="B269">
        <v>12</v>
      </c>
    </row>
    <row r="270" spans="1:2" x14ac:dyDescent="0.25">
      <c r="A270" t="s">
        <v>97</v>
      </c>
      <c r="B270">
        <v>160</v>
      </c>
    </row>
    <row r="271" spans="1:2" x14ac:dyDescent="0.25">
      <c r="A271" t="s">
        <v>98</v>
      </c>
      <c r="B271">
        <v>2.5396825396825395</v>
      </c>
    </row>
    <row r="272" spans="1:2" x14ac:dyDescent="0.25">
      <c r="A272" t="s">
        <v>99</v>
      </c>
      <c r="B272">
        <v>1066</v>
      </c>
    </row>
    <row r="273" spans="1:2" x14ac:dyDescent="0.25">
      <c r="A273" t="s">
        <v>100</v>
      </c>
      <c r="B273">
        <v>261</v>
      </c>
    </row>
    <row r="274" spans="1:2" x14ac:dyDescent="0.25">
      <c r="A274" t="s">
        <v>112</v>
      </c>
    </row>
    <row r="275" spans="1:2" x14ac:dyDescent="0.25">
      <c r="A275" t="s">
        <v>113</v>
      </c>
      <c r="B275">
        <v>2</v>
      </c>
    </row>
    <row r="276" spans="1:2" x14ac:dyDescent="0.25">
      <c r="A276" t="s">
        <v>114</v>
      </c>
      <c r="B276" t="s">
        <v>304</v>
      </c>
    </row>
    <row r="277" spans="1:2" x14ac:dyDescent="0.25">
      <c r="A277" t="s">
        <v>115</v>
      </c>
      <c r="B277" t="s">
        <v>304</v>
      </c>
    </row>
    <row r="278" spans="1:2" x14ac:dyDescent="0.25">
      <c r="A278" t="s">
        <v>116</v>
      </c>
      <c r="B278">
        <v>2</v>
      </c>
    </row>
    <row r="279" spans="1:2" x14ac:dyDescent="0.25">
      <c r="A279" t="s">
        <v>117</v>
      </c>
      <c r="B279" t="s">
        <v>304</v>
      </c>
    </row>
    <row r="280" spans="1:2" x14ac:dyDescent="0.25">
      <c r="A280" t="s">
        <v>118</v>
      </c>
      <c r="B280">
        <v>3</v>
      </c>
    </row>
    <row r="281" spans="1:2" x14ac:dyDescent="0.25">
      <c r="A281" t="s">
        <v>119</v>
      </c>
      <c r="B281">
        <v>5</v>
      </c>
    </row>
    <row r="282" spans="1:2" x14ac:dyDescent="0.25">
      <c r="A282" t="s">
        <v>120</v>
      </c>
      <c r="B282">
        <v>4</v>
      </c>
    </row>
    <row r="283" spans="1:2" x14ac:dyDescent="0.25">
      <c r="A283" t="s">
        <v>121</v>
      </c>
      <c r="B283">
        <v>1</v>
      </c>
    </row>
    <row r="284" spans="1:2" x14ac:dyDescent="0.25">
      <c r="A284" t="s">
        <v>122</v>
      </c>
      <c r="B284" t="s">
        <v>304</v>
      </c>
    </row>
    <row r="285" spans="1:2" x14ac:dyDescent="0.25">
      <c r="A285" t="s">
        <v>123</v>
      </c>
      <c r="B285" t="s">
        <v>304</v>
      </c>
    </row>
    <row r="286" spans="1:2" x14ac:dyDescent="0.25">
      <c r="A286" t="s">
        <v>124</v>
      </c>
      <c r="B286" t="s">
        <v>304</v>
      </c>
    </row>
    <row r="287" spans="1:2" x14ac:dyDescent="0.25">
      <c r="A287" t="s">
        <v>125</v>
      </c>
      <c r="B287" t="s">
        <v>304</v>
      </c>
    </row>
    <row r="288" spans="1:2" x14ac:dyDescent="0.25">
      <c r="A288" t="s">
        <v>126</v>
      </c>
      <c r="B288">
        <v>8</v>
      </c>
    </row>
    <row r="289" spans="1:2" x14ac:dyDescent="0.25">
      <c r="A289" t="s">
        <v>127</v>
      </c>
      <c r="B289">
        <v>21</v>
      </c>
    </row>
    <row r="290" spans="1:2" x14ac:dyDescent="0.25">
      <c r="A290" t="s">
        <v>128</v>
      </c>
      <c r="B290">
        <v>14</v>
      </c>
    </row>
    <row r="291" spans="1:2" x14ac:dyDescent="0.25">
      <c r="A291" t="s">
        <v>129</v>
      </c>
      <c r="B291" t="s">
        <v>304</v>
      </c>
    </row>
    <row r="292" spans="1:2" x14ac:dyDescent="0.25">
      <c r="A292" t="s">
        <v>130</v>
      </c>
      <c r="B292">
        <v>1</v>
      </c>
    </row>
    <row r="293" spans="1:2" x14ac:dyDescent="0.25">
      <c r="A293" t="s">
        <v>131</v>
      </c>
      <c r="B293">
        <v>8</v>
      </c>
    </row>
    <row r="294" spans="1:2" x14ac:dyDescent="0.25">
      <c r="A294" t="s">
        <v>132</v>
      </c>
      <c r="B294">
        <v>2</v>
      </c>
    </row>
    <row r="295" spans="1:2" x14ac:dyDescent="0.25">
      <c r="A295" t="s">
        <v>107</v>
      </c>
      <c r="B295">
        <v>71</v>
      </c>
    </row>
    <row r="296" spans="1:2" x14ac:dyDescent="0.25">
      <c r="A296" t="s">
        <v>108</v>
      </c>
      <c r="B296">
        <v>20</v>
      </c>
    </row>
    <row r="297" spans="1:2" x14ac:dyDescent="0.25">
      <c r="A297" t="s">
        <v>109</v>
      </c>
      <c r="B297">
        <v>28</v>
      </c>
    </row>
    <row r="298" spans="1:2" x14ac:dyDescent="0.25">
      <c r="A298" t="s">
        <v>110</v>
      </c>
      <c r="B298">
        <v>16</v>
      </c>
    </row>
    <row r="299" spans="1:2" x14ac:dyDescent="0.25">
      <c r="A299" t="s">
        <v>111</v>
      </c>
      <c r="B299">
        <v>7</v>
      </c>
    </row>
    <row r="300" spans="1:2" x14ac:dyDescent="0.25">
      <c r="A300" t="s">
        <v>97</v>
      </c>
      <c r="B300">
        <v>261</v>
      </c>
    </row>
    <row r="301" spans="1:2" x14ac:dyDescent="0.25">
      <c r="A301" t="s">
        <v>98</v>
      </c>
      <c r="B301">
        <v>3.676056338028169</v>
      </c>
    </row>
    <row r="302" spans="1:2" x14ac:dyDescent="0.25">
      <c r="A302" t="s">
        <v>99</v>
      </c>
      <c r="B302">
        <v>1870</v>
      </c>
    </row>
    <row r="303" spans="1:2" x14ac:dyDescent="0.25">
      <c r="A303" t="s">
        <v>100</v>
      </c>
      <c r="B303">
        <v>143</v>
      </c>
    </row>
    <row r="304" spans="1:2" x14ac:dyDescent="0.25">
      <c r="A304" t="s">
        <v>133</v>
      </c>
    </row>
    <row r="305" spans="1:2" x14ac:dyDescent="0.25">
      <c r="A305" t="s">
        <v>134</v>
      </c>
      <c r="B305">
        <v>13</v>
      </c>
    </row>
    <row r="306" spans="1:2" x14ac:dyDescent="0.25">
      <c r="A306" t="s">
        <v>135</v>
      </c>
      <c r="B306">
        <v>2</v>
      </c>
    </row>
    <row r="307" spans="1:2" x14ac:dyDescent="0.25">
      <c r="A307" t="s">
        <v>136</v>
      </c>
      <c r="B307">
        <v>2</v>
      </c>
    </row>
    <row r="308" spans="1:2" x14ac:dyDescent="0.25">
      <c r="A308" t="s">
        <v>137</v>
      </c>
      <c r="B308">
        <v>15</v>
      </c>
    </row>
    <row r="309" spans="1:2" x14ac:dyDescent="0.25">
      <c r="A309" t="s">
        <v>107</v>
      </c>
      <c r="B309">
        <v>32</v>
      </c>
    </row>
    <row r="310" spans="1:2" x14ac:dyDescent="0.25">
      <c r="A310" t="s">
        <v>108</v>
      </c>
      <c r="B310">
        <v>24</v>
      </c>
    </row>
    <row r="311" spans="1:2" x14ac:dyDescent="0.25">
      <c r="A311" t="s">
        <v>109</v>
      </c>
      <c r="B311">
        <v>4</v>
      </c>
    </row>
    <row r="312" spans="1:2" x14ac:dyDescent="0.25">
      <c r="A312" t="s">
        <v>110</v>
      </c>
      <c r="B312">
        <v>3</v>
      </c>
    </row>
    <row r="313" spans="1:2" x14ac:dyDescent="0.25">
      <c r="A313" t="s">
        <v>111</v>
      </c>
      <c r="B313">
        <v>1</v>
      </c>
    </row>
    <row r="314" spans="1:2" x14ac:dyDescent="0.25">
      <c r="A314" t="s">
        <v>97</v>
      </c>
      <c r="B314">
        <v>30</v>
      </c>
    </row>
    <row r="315" spans="1:2" x14ac:dyDescent="0.25">
      <c r="A315" t="s">
        <v>98</v>
      </c>
      <c r="B315">
        <v>0.9375</v>
      </c>
    </row>
    <row r="316" spans="1:2" x14ac:dyDescent="0.25">
      <c r="A316" t="s">
        <v>99</v>
      </c>
      <c r="B316">
        <v>185</v>
      </c>
    </row>
    <row r="317" spans="1:2" x14ac:dyDescent="0.25">
      <c r="A317" t="s">
        <v>100</v>
      </c>
      <c r="B317">
        <v>86</v>
      </c>
    </row>
    <row r="318" spans="1:2" x14ac:dyDescent="0.25">
      <c r="A318" t="s">
        <v>167</v>
      </c>
    </row>
    <row r="319" spans="1:2" x14ac:dyDescent="0.25">
      <c r="A319" t="s">
        <v>168</v>
      </c>
    </row>
    <row r="320" spans="1:2" x14ac:dyDescent="0.25">
      <c r="A320" t="s">
        <v>169</v>
      </c>
      <c r="B320">
        <v>30</v>
      </c>
    </row>
    <row r="321" spans="1:2" x14ac:dyDescent="0.25">
      <c r="A321" t="s">
        <v>170</v>
      </c>
      <c r="B321">
        <v>28</v>
      </c>
    </row>
    <row r="322" spans="1:2" x14ac:dyDescent="0.25">
      <c r="A322" t="s">
        <v>171</v>
      </c>
      <c r="B322">
        <v>1</v>
      </c>
    </row>
    <row r="323" spans="1:2" x14ac:dyDescent="0.25">
      <c r="A323" t="s">
        <v>172</v>
      </c>
      <c r="B323">
        <v>1</v>
      </c>
    </row>
    <row r="324" spans="1:2" x14ac:dyDescent="0.25">
      <c r="A324" t="s">
        <v>173</v>
      </c>
      <c r="B324" t="s">
        <v>304</v>
      </c>
    </row>
    <row r="325" spans="1:2" x14ac:dyDescent="0.25">
      <c r="A325" t="s">
        <v>174</v>
      </c>
      <c r="B325">
        <v>13</v>
      </c>
    </row>
    <row r="326" spans="1:2" x14ac:dyDescent="0.25">
      <c r="A326" t="s">
        <v>175</v>
      </c>
      <c r="B326">
        <v>124</v>
      </c>
    </row>
    <row r="327" spans="1:2" x14ac:dyDescent="0.25">
      <c r="A327" t="s">
        <v>176</v>
      </c>
      <c r="B327">
        <v>5</v>
      </c>
    </row>
    <row r="328" spans="1:2" x14ac:dyDescent="0.25">
      <c r="A328" t="s">
        <v>177</v>
      </c>
    </row>
    <row r="329" spans="1:2" x14ac:dyDescent="0.25">
      <c r="A329" t="s">
        <v>178</v>
      </c>
      <c r="B329">
        <v>3</v>
      </c>
    </row>
    <row r="330" spans="1:2" x14ac:dyDescent="0.25">
      <c r="A330" t="s">
        <v>179</v>
      </c>
      <c r="B330">
        <v>6</v>
      </c>
    </row>
    <row r="331" spans="1:2" x14ac:dyDescent="0.25">
      <c r="A331" t="s">
        <v>180</v>
      </c>
      <c r="B331">
        <v>17</v>
      </c>
    </row>
    <row r="332" spans="1:2" x14ac:dyDescent="0.25">
      <c r="A332" t="s">
        <v>181</v>
      </c>
      <c r="B332">
        <v>3</v>
      </c>
    </row>
    <row r="333" spans="1:2" x14ac:dyDescent="0.25">
      <c r="A333" t="s">
        <v>182</v>
      </c>
      <c r="B333">
        <v>6</v>
      </c>
    </row>
    <row r="334" spans="1:2" x14ac:dyDescent="0.25">
      <c r="A334" t="s">
        <v>183</v>
      </c>
      <c r="B334" t="s">
        <v>304</v>
      </c>
    </row>
    <row r="335" spans="1:2" x14ac:dyDescent="0.25">
      <c r="A335" t="s">
        <v>184</v>
      </c>
      <c r="B335" t="s">
        <v>304</v>
      </c>
    </row>
    <row r="336" spans="1:2" x14ac:dyDescent="0.25">
      <c r="A336" t="s">
        <v>185</v>
      </c>
      <c r="B336">
        <v>1</v>
      </c>
    </row>
    <row r="337" spans="1:2" x14ac:dyDescent="0.25">
      <c r="A337" t="s">
        <v>186</v>
      </c>
      <c r="B337">
        <v>1</v>
      </c>
    </row>
    <row r="338" spans="1:2" x14ac:dyDescent="0.25">
      <c r="A338" t="s">
        <v>187</v>
      </c>
      <c r="B338">
        <v>1</v>
      </c>
    </row>
    <row r="339" spans="1:2" x14ac:dyDescent="0.25">
      <c r="A339" t="s">
        <v>188</v>
      </c>
      <c r="B339" t="s">
        <v>304</v>
      </c>
    </row>
    <row r="340" spans="1:2" x14ac:dyDescent="0.25">
      <c r="A340" t="s">
        <v>189</v>
      </c>
    </row>
    <row r="341" spans="1:2" x14ac:dyDescent="0.25">
      <c r="A341" t="s">
        <v>190</v>
      </c>
      <c r="B341">
        <v>6</v>
      </c>
    </row>
    <row r="342" spans="1:2" x14ac:dyDescent="0.25">
      <c r="A342" t="s">
        <v>191</v>
      </c>
      <c r="B342">
        <v>1</v>
      </c>
    </row>
    <row r="343" spans="1:2" x14ac:dyDescent="0.25">
      <c r="A343" t="s">
        <v>192</v>
      </c>
      <c r="B343">
        <v>1</v>
      </c>
    </row>
    <row r="344" spans="1:2" x14ac:dyDescent="0.25">
      <c r="A344" t="s">
        <v>193</v>
      </c>
      <c r="B344" t="s">
        <v>304</v>
      </c>
    </row>
    <row r="345" spans="1:2" x14ac:dyDescent="0.25">
      <c r="A345" t="s">
        <v>194</v>
      </c>
      <c r="B345" t="s">
        <v>304</v>
      </c>
    </row>
    <row r="346" spans="1:2" x14ac:dyDescent="0.25">
      <c r="A346" t="s">
        <v>195</v>
      </c>
      <c r="B346" t="s">
        <v>304</v>
      </c>
    </row>
    <row r="347" spans="1:2" x14ac:dyDescent="0.25">
      <c r="A347" t="s">
        <v>196</v>
      </c>
      <c r="B347" t="s">
        <v>304</v>
      </c>
    </row>
    <row r="348" spans="1:2" x14ac:dyDescent="0.25">
      <c r="A348" t="s">
        <v>197</v>
      </c>
      <c r="B348" t="s">
        <v>304</v>
      </c>
    </row>
    <row r="349" spans="1:2" x14ac:dyDescent="0.25">
      <c r="A349" t="s">
        <v>198</v>
      </c>
      <c r="B349" t="s">
        <v>304</v>
      </c>
    </row>
    <row r="350" spans="1:2" x14ac:dyDescent="0.25">
      <c r="A350" t="s">
        <v>199</v>
      </c>
      <c r="B350">
        <v>2</v>
      </c>
    </row>
    <row r="351" spans="1:2" x14ac:dyDescent="0.25">
      <c r="A351" t="s">
        <v>200</v>
      </c>
      <c r="B351" t="s">
        <v>304</v>
      </c>
    </row>
    <row r="352" spans="1:2" x14ac:dyDescent="0.25">
      <c r="A352" t="s">
        <v>201</v>
      </c>
    </row>
    <row r="353" spans="1:2" x14ac:dyDescent="0.25">
      <c r="A353" t="s">
        <v>202</v>
      </c>
      <c r="B353">
        <v>2</v>
      </c>
    </row>
    <row r="354" spans="1:2" x14ac:dyDescent="0.25">
      <c r="A354" t="s">
        <v>203</v>
      </c>
      <c r="B354">
        <v>14</v>
      </c>
    </row>
    <row r="355" spans="1:2" x14ac:dyDescent="0.25">
      <c r="A355" t="s">
        <v>204</v>
      </c>
      <c r="B355">
        <v>24</v>
      </c>
    </row>
    <row r="356" spans="1:2" x14ac:dyDescent="0.25">
      <c r="A356" t="s">
        <v>205</v>
      </c>
      <c r="B356">
        <v>3</v>
      </c>
    </row>
    <row r="357" spans="1:2" x14ac:dyDescent="0.25">
      <c r="A357" t="s">
        <v>206</v>
      </c>
      <c r="B357">
        <v>32</v>
      </c>
    </row>
    <row r="358" spans="1:2" x14ac:dyDescent="0.25">
      <c r="A358" t="s">
        <v>207</v>
      </c>
      <c r="B358">
        <v>3</v>
      </c>
    </row>
    <row r="359" spans="1:2" x14ac:dyDescent="0.25">
      <c r="A359" t="s">
        <v>208</v>
      </c>
      <c r="B359">
        <v>1</v>
      </c>
    </row>
    <row r="360" spans="1:2" x14ac:dyDescent="0.25">
      <c r="A360" t="s">
        <v>209</v>
      </c>
      <c r="B360">
        <v>2</v>
      </c>
    </row>
    <row r="361" spans="1:2" x14ac:dyDescent="0.25">
      <c r="A361" t="s">
        <v>210</v>
      </c>
      <c r="B361">
        <v>13</v>
      </c>
    </row>
    <row r="362" spans="1:2" x14ac:dyDescent="0.25">
      <c r="A362" t="s">
        <v>211</v>
      </c>
      <c r="B362">
        <v>6</v>
      </c>
    </row>
    <row r="363" spans="1:2" x14ac:dyDescent="0.25">
      <c r="A363" t="s">
        <v>212</v>
      </c>
      <c r="B363" t="s">
        <v>304</v>
      </c>
    </row>
    <row r="364" spans="1:2" x14ac:dyDescent="0.25">
      <c r="A364" t="s">
        <v>213</v>
      </c>
      <c r="B364">
        <v>6</v>
      </c>
    </row>
    <row r="365" spans="1:2" x14ac:dyDescent="0.25">
      <c r="A365" t="s">
        <v>214</v>
      </c>
      <c r="B365">
        <v>13</v>
      </c>
    </row>
    <row r="366" spans="1:2" x14ac:dyDescent="0.25">
      <c r="A366" t="s">
        <v>215</v>
      </c>
      <c r="B366">
        <v>29</v>
      </c>
    </row>
    <row r="367" spans="1:2" x14ac:dyDescent="0.25">
      <c r="A367" t="s">
        <v>216</v>
      </c>
      <c r="B367">
        <v>37</v>
      </c>
    </row>
    <row r="368" spans="1:2" x14ac:dyDescent="0.25">
      <c r="A368" t="s">
        <v>217</v>
      </c>
      <c r="B368">
        <v>2</v>
      </c>
    </row>
    <row r="369" spans="1:2" x14ac:dyDescent="0.25">
      <c r="A369" t="s">
        <v>218</v>
      </c>
    </row>
    <row r="370" spans="1:2" x14ac:dyDescent="0.25">
      <c r="A370" t="s">
        <v>219</v>
      </c>
      <c r="B370">
        <v>1</v>
      </c>
    </row>
    <row r="371" spans="1:2" x14ac:dyDescent="0.25">
      <c r="A371" t="s">
        <v>220</v>
      </c>
      <c r="B371">
        <v>1</v>
      </c>
    </row>
    <row r="372" spans="1:2" x14ac:dyDescent="0.25">
      <c r="A372" t="s">
        <v>221</v>
      </c>
      <c r="B372">
        <v>6</v>
      </c>
    </row>
    <row r="373" spans="1:2" x14ac:dyDescent="0.25">
      <c r="A373" t="s">
        <v>222</v>
      </c>
      <c r="B373" t="s">
        <v>304</v>
      </c>
    </row>
    <row r="374" spans="1:2" x14ac:dyDescent="0.25">
      <c r="A374" t="s">
        <v>223</v>
      </c>
      <c r="B374" t="s">
        <v>304</v>
      </c>
    </row>
    <row r="375" spans="1:2" x14ac:dyDescent="0.25">
      <c r="A375" t="s">
        <v>224</v>
      </c>
      <c r="B375" t="s">
        <v>304</v>
      </c>
    </row>
    <row r="376" spans="1:2" x14ac:dyDescent="0.25">
      <c r="A376" t="s">
        <v>225</v>
      </c>
      <c r="B376">
        <v>6</v>
      </c>
    </row>
    <row r="377" spans="1:2" x14ac:dyDescent="0.25">
      <c r="A377" t="s">
        <v>226</v>
      </c>
      <c r="B377" t="s">
        <v>304</v>
      </c>
    </row>
    <row r="378" spans="1:2" x14ac:dyDescent="0.25">
      <c r="A378" t="s">
        <v>227</v>
      </c>
      <c r="B378">
        <v>2</v>
      </c>
    </row>
    <row r="379" spans="1:2" x14ac:dyDescent="0.25">
      <c r="A379" t="s">
        <v>228</v>
      </c>
      <c r="B379">
        <v>9</v>
      </c>
    </row>
    <row r="380" spans="1:2" x14ac:dyDescent="0.25">
      <c r="A380" t="s">
        <v>229</v>
      </c>
      <c r="B380">
        <v>1</v>
      </c>
    </row>
    <row r="381" spans="1:2" x14ac:dyDescent="0.25">
      <c r="A381" t="s">
        <v>230</v>
      </c>
    </row>
    <row r="382" spans="1:2" x14ac:dyDescent="0.25">
      <c r="A382" t="s">
        <v>231</v>
      </c>
      <c r="B382">
        <v>2</v>
      </c>
    </row>
    <row r="383" spans="1:2" x14ac:dyDescent="0.25">
      <c r="A383" t="s">
        <v>232</v>
      </c>
      <c r="B383">
        <v>1</v>
      </c>
    </row>
    <row r="384" spans="1:2" x14ac:dyDescent="0.25">
      <c r="A384" t="s">
        <v>233</v>
      </c>
      <c r="B384">
        <v>4</v>
      </c>
    </row>
    <row r="385" spans="1:2" x14ac:dyDescent="0.25">
      <c r="A385" t="s">
        <v>234</v>
      </c>
      <c r="B385">
        <v>13</v>
      </c>
    </row>
    <row r="386" spans="1:2" x14ac:dyDescent="0.25">
      <c r="A386" t="s">
        <v>235</v>
      </c>
      <c r="B386">
        <v>23</v>
      </c>
    </row>
    <row r="387" spans="1:2" x14ac:dyDescent="0.25">
      <c r="A387" t="s">
        <v>236</v>
      </c>
      <c r="B387" t="s">
        <v>304</v>
      </c>
    </row>
    <row r="388" spans="1:2" x14ac:dyDescent="0.25">
      <c r="A388" t="s">
        <v>237</v>
      </c>
      <c r="B388">
        <v>11</v>
      </c>
    </row>
    <row r="389" spans="1:2" x14ac:dyDescent="0.25">
      <c r="A389" t="s">
        <v>238</v>
      </c>
      <c r="B389">
        <v>3</v>
      </c>
    </row>
    <row r="390" spans="1:2" x14ac:dyDescent="0.25">
      <c r="A390" t="s">
        <v>239</v>
      </c>
    </row>
    <row r="391" spans="1:2" x14ac:dyDescent="0.25">
      <c r="A391" t="s">
        <v>240</v>
      </c>
      <c r="B391">
        <v>1</v>
      </c>
    </row>
    <row r="392" spans="1:2" x14ac:dyDescent="0.25">
      <c r="A392" t="s">
        <v>241</v>
      </c>
      <c r="B392">
        <v>1</v>
      </c>
    </row>
    <row r="393" spans="1:2" x14ac:dyDescent="0.25">
      <c r="A393" t="s">
        <v>242</v>
      </c>
      <c r="B393">
        <v>1</v>
      </c>
    </row>
    <row r="394" spans="1:2" x14ac:dyDescent="0.25">
      <c r="A394" t="s">
        <v>243</v>
      </c>
      <c r="B394">
        <v>1</v>
      </c>
    </row>
    <row r="395" spans="1:2" x14ac:dyDescent="0.25">
      <c r="A395" t="s">
        <v>244</v>
      </c>
      <c r="B395">
        <v>1</v>
      </c>
    </row>
    <row r="396" spans="1:2" x14ac:dyDescent="0.25">
      <c r="A396" t="s">
        <v>245</v>
      </c>
      <c r="B396">
        <v>1</v>
      </c>
    </row>
    <row r="397" spans="1:2" x14ac:dyDescent="0.25">
      <c r="A397" t="s">
        <v>246</v>
      </c>
      <c r="B397">
        <v>2</v>
      </c>
    </row>
    <row r="398" spans="1:2" x14ac:dyDescent="0.25">
      <c r="A398" t="s">
        <v>247</v>
      </c>
      <c r="B398" t="s">
        <v>304</v>
      </c>
    </row>
    <row r="399" spans="1:2" x14ac:dyDescent="0.25">
      <c r="A399" t="s">
        <v>248</v>
      </c>
      <c r="B399" t="s">
        <v>304</v>
      </c>
    </row>
    <row r="400" spans="1:2" x14ac:dyDescent="0.25">
      <c r="A400" t="s">
        <v>249</v>
      </c>
      <c r="B400">
        <v>1</v>
      </c>
    </row>
    <row r="401" spans="1:2" x14ac:dyDescent="0.25">
      <c r="A401" t="s">
        <v>250</v>
      </c>
      <c r="B401">
        <v>3</v>
      </c>
    </row>
    <row r="402" spans="1:2" x14ac:dyDescent="0.25">
      <c r="A402" t="s">
        <v>251</v>
      </c>
      <c r="B402">
        <v>14</v>
      </c>
    </row>
    <row r="403" spans="1:2" x14ac:dyDescent="0.25">
      <c r="A403" t="s">
        <v>252</v>
      </c>
      <c r="B403">
        <v>26</v>
      </c>
    </row>
    <row r="404" spans="1:2" x14ac:dyDescent="0.25">
      <c r="A404" t="s">
        <v>253</v>
      </c>
    </row>
    <row r="405" spans="1:2" x14ac:dyDescent="0.25">
      <c r="A405" t="s">
        <v>254</v>
      </c>
      <c r="B405" t="s">
        <v>304</v>
      </c>
    </row>
    <row r="406" spans="1:2" x14ac:dyDescent="0.25">
      <c r="A406" t="s">
        <v>255</v>
      </c>
      <c r="B406" t="s">
        <v>304</v>
      </c>
    </row>
    <row r="407" spans="1:2" x14ac:dyDescent="0.25">
      <c r="A407" t="s">
        <v>256</v>
      </c>
      <c r="B407" t="s">
        <v>304</v>
      </c>
    </row>
    <row r="408" spans="1:2" x14ac:dyDescent="0.25">
      <c r="A408" t="s">
        <v>257</v>
      </c>
      <c r="B408" t="s">
        <v>304</v>
      </c>
    </row>
    <row r="409" spans="1:2" x14ac:dyDescent="0.25">
      <c r="A409" t="s">
        <v>258</v>
      </c>
      <c r="B409" t="s">
        <v>304</v>
      </c>
    </row>
    <row r="410" spans="1:2" x14ac:dyDescent="0.25">
      <c r="A410" t="s">
        <v>259</v>
      </c>
      <c r="B410">
        <v>4</v>
      </c>
    </row>
    <row r="411" spans="1:2" x14ac:dyDescent="0.25">
      <c r="A411" t="s">
        <v>260</v>
      </c>
      <c r="B411" t="s">
        <v>304</v>
      </c>
    </row>
    <row r="412" spans="1:2" x14ac:dyDescent="0.25">
      <c r="A412" t="s">
        <v>261</v>
      </c>
      <c r="B412" t="s">
        <v>304</v>
      </c>
    </row>
    <row r="413" spans="1:2" x14ac:dyDescent="0.25">
      <c r="A413" t="s">
        <v>262</v>
      </c>
      <c r="B413" t="s">
        <v>304</v>
      </c>
    </row>
    <row r="414" spans="1:2" x14ac:dyDescent="0.25">
      <c r="A414" t="s">
        <v>263</v>
      </c>
      <c r="B414" t="s">
        <v>304</v>
      </c>
    </row>
    <row r="415" spans="1:2" x14ac:dyDescent="0.25">
      <c r="A415" t="s">
        <v>264</v>
      </c>
    </row>
    <row r="416" spans="1:2" x14ac:dyDescent="0.25">
      <c r="A416" t="s">
        <v>265</v>
      </c>
      <c r="B416">
        <v>3</v>
      </c>
    </row>
    <row r="417" spans="1:2" x14ac:dyDescent="0.25">
      <c r="A417" t="s">
        <v>266</v>
      </c>
      <c r="B417">
        <v>8</v>
      </c>
    </row>
    <row r="418" spans="1:2" x14ac:dyDescent="0.25">
      <c r="A418" t="s">
        <v>267</v>
      </c>
      <c r="B418">
        <v>3</v>
      </c>
    </row>
    <row r="419" spans="1:2" x14ac:dyDescent="0.25">
      <c r="A419" t="s">
        <v>268</v>
      </c>
      <c r="B419" t="s">
        <v>304</v>
      </c>
    </row>
    <row r="420" spans="1:2" x14ac:dyDescent="0.25">
      <c r="A420" t="s">
        <v>269</v>
      </c>
      <c r="B420" t="s">
        <v>304</v>
      </c>
    </row>
    <row r="421" spans="1:2" x14ac:dyDescent="0.25">
      <c r="A421" t="s">
        <v>270</v>
      </c>
      <c r="B421">
        <v>3</v>
      </c>
    </row>
    <row r="422" spans="1:2" x14ac:dyDescent="0.25">
      <c r="A422" t="s">
        <v>271</v>
      </c>
      <c r="B422" t="s">
        <v>304</v>
      </c>
    </row>
    <row r="423" spans="1:2" x14ac:dyDescent="0.25">
      <c r="A423" t="s">
        <v>272</v>
      </c>
      <c r="B423" t="s">
        <v>304</v>
      </c>
    </row>
    <row r="424" spans="1:2" x14ac:dyDescent="0.25">
      <c r="A424" t="s">
        <v>273</v>
      </c>
      <c r="B424" t="s">
        <v>304</v>
      </c>
    </row>
    <row r="425" spans="1:2" x14ac:dyDescent="0.25">
      <c r="A425" t="s">
        <v>274</v>
      </c>
    </row>
    <row r="426" spans="1:2" x14ac:dyDescent="0.25">
      <c r="A426" t="s">
        <v>275</v>
      </c>
      <c r="B426">
        <v>1</v>
      </c>
    </row>
    <row r="427" spans="1:2" x14ac:dyDescent="0.25">
      <c r="A427" t="s">
        <v>276</v>
      </c>
      <c r="B427" t="s">
        <v>304</v>
      </c>
    </row>
    <row r="428" spans="1:2" x14ac:dyDescent="0.25">
      <c r="A428" t="s">
        <v>277</v>
      </c>
      <c r="B428">
        <v>1</v>
      </c>
    </row>
    <row r="429" spans="1:2" x14ac:dyDescent="0.25">
      <c r="A429" t="s">
        <v>278</v>
      </c>
      <c r="B429">
        <v>1</v>
      </c>
    </row>
    <row r="430" spans="1:2" x14ac:dyDescent="0.25">
      <c r="A430" t="s">
        <v>279</v>
      </c>
      <c r="B430">
        <v>2</v>
      </c>
    </row>
    <row r="431" spans="1:2" x14ac:dyDescent="0.25">
      <c r="A431" t="s">
        <v>280</v>
      </c>
      <c r="B431">
        <v>2</v>
      </c>
    </row>
    <row r="432" spans="1:2" x14ac:dyDescent="0.25">
      <c r="A432" t="s">
        <v>281</v>
      </c>
      <c r="B432">
        <v>2</v>
      </c>
    </row>
    <row r="433" spans="1:2" x14ac:dyDescent="0.25">
      <c r="A433" t="s">
        <v>282</v>
      </c>
      <c r="B433">
        <v>5</v>
      </c>
    </row>
    <row r="434" spans="1:2" x14ac:dyDescent="0.25">
      <c r="A434" t="s">
        <v>283</v>
      </c>
      <c r="B434">
        <v>1</v>
      </c>
    </row>
    <row r="435" spans="1:2" x14ac:dyDescent="0.25">
      <c r="A435" t="s">
        <v>284</v>
      </c>
      <c r="B435">
        <v>2</v>
      </c>
    </row>
    <row r="436" spans="1:2" x14ac:dyDescent="0.25">
      <c r="A436" t="s">
        <v>285</v>
      </c>
      <c r="B436">
        <v>1</v>
      </c>
    </row>
    <row r="437" spans="1:2" x14ac:dyDescent="0.25">
      <c r="A437" t="s">
        <v>286</v>
      </c>
      <c r="B437">
        <v>9</v>
      </c>
    </row>
    <row r="438" spans="1:2" x14ac:dyDescent="0.25">
      <c r="A438" t="s">
        <v>287</v>
      </c>
      <c r="B438">
        <v>86</v>
      </c>
    </row>
    <row r="439" spans="1:2" x14ac:dyDescent="0.25">
      <c r="A439" t="s">
        <v>288</v>
      </c>
      <c r="B439">
        <v>1</v>
      </c>
    </row>
    <row r="440" spans="1:2" x14ac:dyDescent="0.25">
      <c r="A440" t="s">
        <v>289</v>
      </c>
      <c r="B440">
        <v>3</v>
      </c>
    </row>
    <row r="441" spans="1:2" x14ac:dyDescent="0.25">
      <c r="A441" t="s">
        <v>290</v>
      </c>
      <c r="B441">
        <v>5</v>
      </c>
    </row>
    <row r="442" spans="1:2" x14ac:dyDescent="0.25">
      <c r="A442" t="s">
        <v>291</v>
      </c>
    </row>
    <row r="443" spans="1:2" x14ac:dyDescent="0.25">
      <c r="A443" t="s">
        <v>292</v>
      </c>
      <c r="B443">
        <v>39</v>
      </c>
    </row>
    <row r="444" spans="1:2" x14ac:dyDescent="0.25">
      <c r="A444" t="s">
        <v>293</v>
      </c>
      <c r="B444">
        <v>368</v>
      </c>
    </row>
    <row r="445" spans="1:2" x14ac:dyDescent="0.25">
      <c r="A445" t="s">
        <v>294</v>
      </c>
      <c r="B445">
        <v>1218</v>
      </c>
    </row>
    <row r="446" spans="1:2" x14ac:dyDescent="0.25">
      <c r="A446" t="s">
        <v>295</v>
      </c>
      <c r="B446">
        <v>3613</v>
      </c>
    </row>
    <row r="447" spans="1:2" x14ac:dyDescent="0.25">
      <c r="A447" t="s">
        <v>296</v>
      </c>
      <c r="B447">
        <v>215</v>
      </c>
    </row>
    <row r="448" spans="1:2" x14ac:dyDescent="0.25">
      <c r="A448" t="s">
        <v>297</v>
      </c>
    </row>
    <row r="449" spans="1:2" x14ac:dyDescent="0.25">
      <c r="A449" t="s">
        <v>298</v>
      </c>
      <c r="B449">
        <v>32</v>
      </c>
    </row>
    <row r="450" spans="1:2" x14ac:dyDescent="0.25">
      <c r="A450" t="s">
        <v>299</v>
      </c>
      <c r="B450">
        <v>352</v>
      </c>
    </row>
    <row r="451" spans="1:2" x14ac:dyDescent="0.25">
      <c r="A451" t="s">
        <v>300</v>
      </c>
      <c r="B451">
        <v>1246</v>
      </c>
    </row>
    <row r="452" spans="1:2" x14ac:dyDescent="0.25">
      <c r="A452" t="s">
        <v>301</v>
      </c>
      <c r="B452" t="s">
        <v>304</v>
      </c>
    </row>
    <row r="453" spans="1:2" x14ac:dyDescent="0.25">
      <c r="A453" t="s">
        <v>302</v>
      </c>
      <c r="B453" t="s">
        <v>304</v>
      </c>
    </row>
    <row r="454" spans="1:2" x14ac:dyDescent="0.25">
      <c r="A454" t="s">
        <v>303</v>
      </c>
      <c r="B454" t="s">
        <v>304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454"/>
  <sheetViews>
    <sheetView workbookViewId="0">
      <selection activeCell="B1" sqref="B1:B1048576"/>
    </sheetView>
  </sheetViews>
  <sheetFormatPr baseColWidth="10" defaultRowHeight="15" x14ac:dyDescent="0.25"/>
  <cols>
    <col min="1" max="1" width="58.7109375" bestFit="1" customWidth="1"/>
  </cols>
  <sheetData>
    <row r="1" spans="1:2" x14ac:dyDescent="0.25">
      <c r="A1" t="s">
        <v>54</v>
      </c>
    </row>
    <row r="2" spans="1:2" x14ac:dyDescent="0.25">
      <c r="A2" t="s">
        <v>377</v>
      </c>
    </row>
    <row r="3" spans="1:2" ht="18.75" x14ac:dyDescent="0.3">
      <c r="A3" s="40">
        <v>2017</v>
      </c>
    </row>
    <row r="4" spans="1:2" x14ac:dyDescent="0.25">
      <c r="B4" t="s">
        <v>107</v>
      </c>
    </row>
    <row r="5" spans="1:2" x14ac:dyDescent="0.25">
      <c r="A5" t="s">
        <v>55</v>
      </c>
      <c r="B5" t="s">
        <v>304</v>
      </c>
    </row>
    <row r="6" spans="1:2" x14ac:dyDescent="0.25">
      <c r="A6" t="s">
        <v>56</v>
      </c>
      <c r="B6">
        <v>50</v>
      </c>
    </row>
    <row r="7" spans="1:2" x14ac:dyDescent="0.25">
      <c r="A7" t="s">
        <v>57</v>
      </c>
      <c r="B7">
        <v>122</v>
      </c>
    </row>
    <row r="8" spans="1:2" x14ac:dyDescent="0.25">
      <c r="A8" t="s">
        <v>58</v>
      </c>
      <c r="B8">
        <v>138</v>
      </c>
    </row>
    <row r="9" spans="1:2" x14ac:dyDescent="0.25">
      <c r="A9" t="s">
        <v>59</v>
      </c>
      <c r="B9">
        <v>139</v>
      </c>
    </row>
    <row r="10" spans="1:2" x14ac:dyDescent="0.25">
      <c r="A10" t="s">
        <v>60</v>
      </c>
      <c r="B10" t="s">
        <v>304</v>
      </c>
    </row>
    <row r="11" spans="1:2" x14ac:dyDescent="0.25">
      <c r="A11" t="s">
        <v>61</v>
      </c>
      <c r="B11" t="s">
        <v>304</v>
      </c>
    </row>
    <row r="12" spans="1:2" x14ac:dyDescent="0.25">
      <c r="A12" t="s">
        <v>62</v>
      </c>
      <c r="B12">
        <v>5</v>
      </c>
    </row>
    <row r="13" spans="1:2" x14ac:dyDescent="0.25">
      <c r="A13" t="s">
        <v>63</v>
      </c>
      <c r="B13">
        <v>140</v>
      </c>
    </row>
    <row r="14" spans="1:2" x14ac:dyDescent="0.25">
      <c r="A14" t="s">
        <v>64</v>
      </c>
      <c r="B14" t="s">
        <v>304</v>
      </c>
    </row>
    <row r="15" spans="1:2" x14ac:dyDescent="0.25">
      <c r="A15" t="s">
        <v>65</v>
      </c>
      <c r="B15" t="s">
        <v>304</v>
      </c>
    </row>
    <row r="16" spans="1:2" x14ac:dyDescent="0.25">
      <c r="A16" t="s">
        <v>56</v>
      </c>
      <c r="B16">
        <v>538</v>
      </c>
    </row>
    <row r="17" spans="1:2" x14ac:dyDescent="0.25">
      <c r="A17" t="s">
        <v>66</v>
      </c>
      <c r="B17">
        <v>379</v>
      </c>
    </row>
    <row r="18" spans="1:2" x14ac:dyDescent="0.25">
      <c r="A18" t="s">
        <v>67</v>
      </c>
      <c r="B18">
        <v>159</v>
      </c>
    </row>
    <row r="19" spans="1:2" x14ac:dyDescent="0.25">
      <c r="A19" t="s">
        <v>68</v>
      </c>
      <c r="B19">
        <v>253</v>
      </c>
    </row>
    <row r="20" spans="1:2" x14ac:dyDescent="0.25">
      <c r="A20" t="s">
        <v>66</v>
      </c>
      <c r="B20">
        <v>178</v>
      </c>
    </row>
    <row r="21" spans="1:2" x14ac:dyDescent="0.25">
      <c r="A21" t="s">
        <v>67</v>
      </c>
      <c r="B21">
        <v>75</v>
      </c>
    </row>
    <row r="22" spans="1:2" x14ac:dyDescent="0.25">
      <c r="A22" t="s">
        <v>69</v>
      </c>
      <c r="B22">
        <v>113</v>
      </c>
    </row>
    <row r="23" spans="1:2" x14ac:dyDescent="0.25">
      <c r="A23" t="s">
        <v>66</v>
      </c>
      <c r="B23">
        <v>82</v>
      </c>
    </row>
    <row r="24" spans="1:2" x14ac:dyDescent="0.25">
      <c r="A24" t="s">
        <v>67</v>
      </c>
      <c r="B24">
        <v>31</v>
      </c>
    </row>
    <row r="25" spans="1:2" x14ac:dyDescent="0.25">
      <c r="A25" t="s">
        <v>32</v>
      </c>
      <c r="B25">
        <v>1499</v>
      </c>
    </row>
    <row r="26" spans="1:2" x14ac:dyDescent="0.25">
      <c r="A26" t="s">
        <v>66</v>
      </c>
      <c r="B26">
        <v>1040</v>
      </c>
    </row>
    <row r="27" spans="1:2" x14ac:dyDescent="0.25">
      <c r="A27" t="s">
        <v>67</v>
      </c>
      <c r="B27">
        <v>459</v>
      </c>
    </row>
    <row r="28" spans="1:2" x14ac:dyDescent="0.25">
      <c r="A28" t="s">
        <v>70</v>
      </c>
      <c r="B28">
        <v>78</v>
      </c>
    </row>
    <row r="29" spans="1:2" x14ac:dyDescent="0.25">
      <c r="A29" t="s">
        <v>66</v>
      </c>
      <c r="B29">
        <v>47</v>
      </c>
    </row>
    <row r="30" spans="1:2" x14ac:dyDescent="0.25">
      <c r="A30" t="s">
        <v>67</v>
      </c>
      <c r="B30">
        <v>31</v>
      </c>
    </row>
    <row r="31" spans="1:2" x14ac:dyDescent="0.25">
      <c r="A31" t="s">
        <v>71</v>
      </c>
      <c r="B31">
        <v>255</v>
      </c>
    </row>
    <row r="32" spans="1:2" x14ac:dyDescent="0.25">
      <c r="A32" t="s">
        <v>66</v>
      </c>
      <c r="B32">
        <v>174</v>
      </c>
    </row>
    <row r="33" spans="1:2" x14ac:dyDescent="0.25">
      <c r="A33" t="s">
        <v>67</v>
      </c>
      <c r="B33">
        <v>81</v>
      </c>
    </row>
    <row r="34" spans="1:2" x14ac:dyDescent="0.25">
      <c r="A34" t="s">
        <v>72</v>
      </c>
      <c r="B34">
        <v>237</v>
      </c>
    </row>
    <row r="35" spans="1:2" x14ac:dyDescent="0.25">
      <c r="A35" t="s">
        <v>66</v>
      </c>
      <c r="B35">
        <v>164</v>
      </c>
    </row>
    <row r="36" spans="1:2" x14ac:dyDescent="0.25">
      <c r="A36" t="s">
        <v>67</v>
      </c>
      <c r="B36">
        <v>73</v>
      </c>
    </row>
    <row r="37" spans="1:2" x14ac:dyDescent="0.25">
      <c r="A37" t="s">
        <v>73</v>
      </c>
      <c r="B37">
        <v>4319</v>
      </c>
    </row>
    <row r="38" spans="1:2" x14ac:dyDescent="0.25">
      <c r="A38" t="s">
        <v>66</v>
      </c>
      <c r="B38">
        <v>3750</v>
      </c>
    </row>
    <row r="39" spans="1:2" x14ac:dyDescent="0.25">
      <c r="A39" t="s">
        <v>67</v>
      </c>
      <c r="B39">
        <v>569</v>
      </c>
    </row>
    <row r="40" spans="1:2" x14ac:dyDescent="0.25">
      <c r="A40" t="s">
        <v>74</v>
      </c>
      <c r="B40">
        <v>119</v>
      </c>
    </row>
    <row r="41" spans="1:2" x14ac:dyDescent="0.25">
      <c r="A41" t="s">
        <v>66</v>
      </c>
      <c r="B41">
        <v>81</v>
      </c>
    </row>
    <row r="42" spans="1:2" x14ac:dyDescent="0.25">
      <c r="A42" t="s">
        <v>67</v>
      </c>
      <c r="B42">
        <v>38</v>
      </c>
    </row>
    <row r="43" spans="1:2" x14ac:dyDescent="0.25">
      <c r="A43" t="s">
        <v>75</v>
      </c>
      <c r="B43">
        <v>215</v>
      </c>
    </row>
    <row r="44" spans="1:2" x14ac:dyDescent="0.25">
      <c r="A44" t="s">
        <v>66</v>
      </c>
      <c r="B44">
        <v>174</v>
      </c>
    </row>
    <row r="45" spans="1:2" x14ac:dyDescent="0.25">
      <c r="A45" t="s">
        <v>67</v>
      </c>
      <c r="B45">
        <v>41</v>
      </c>
    </row>
    <row r="46" spans="1:2" x14ac:dyDescent="0.25">
      <c r="A46" t="s">
        <v>76</v>
      </c>
      <c r="B46">
        <v>300</v>
      </c>
    </row>
    <row r="47" spans="1:2" x14ac:dyDescent="0.25">
      <c r="A47" t="s">
        <v>66</v>
      </c>
      <c r="B47">
        <v>243</v>
      </c>
    </row>
    <row r="48" spans="1:2" x14ac:dyDescent="0.25">
      <c r="A48" t="s">
        <v>67</v>
      </c>
      <c r="B48">
        <v>56</v>
      </c>
    </row>
    <row r="49" spans="1:2" x14ac:dyDescent="0.25">
      <c r="A49" t="s">
        <v>77</v>
      </c>
      <c r="B49" t="s">
        <v>304</v>
      </c>
    </row>
    <row r="50" spans="1:2" x14ac:dyDescent="0.25">
      <c r="A50" t="s">
        <v>66</v>
      </c>
      <c r="B50" t="s">
        <v>304</v>
      </c>
    </row>
    <row r="51" spans="1:2" x14ac:dyDescent="0.25">
      <c r="A51" t="s">
        <v>67</v>
      </c>
      <c r="B51" t="s">
        <v>304</v>
      </c>
    </row>
    <row r="52" spans="1:2" x14ac:dyDescent="0.25">
      <c r="A52" t="s">
        <v>78</v>
      </c>
      <c r="B52">
        <v>1496</v>
      </c>
    </row>
    <row r="53" spans="1:2" x14ac:dyDescent="0.25">
      <c r="A53" t="s">
        <v>66</v>
      </c>
      <c r="B53">
        <v>1460</v>
      </c>
    </row>
    <row r="54" spans="1:2" x14ac:dyDescent="0.25">
      <c r="A54" t="s">
        <v>67</v>
      </c>
      <c r="B54">
        <v>36</v>
      </c>
    </row>
    <row r="55" spans="1:2" x14ac:dyDescent="0.25">
      <c r="A55" t="s">
        <v>79</v>
      </c>
      <c r="B55">
        <v>68</v>
      </c>
    </row>
    <row r="56" spans="1:2" x14ac:dyDescent="0.25">
      <c r="A56" t="s">
        <v>66</v>
      </c>
      <c r="B56">
        <v>68</v>
      </c>
    </row>
    <row r="57" spans="1:2" x14ac:dyDescent="0.25">
      <c r="A57" t="s">
        <v>67</v>
      </c>
      <c r="B57" t="s">
        <v>304</v>
      </c>
    </row>
    <row r="58" spans="1:2" x14ac:dyDescent="0.25">
      <c r="A58" t="s">
        <v>80</v>
      </c>
      <c r="B58">
        <v>20</v>
      </c>
    </row>
    <row r="59" spans="1:2" x14ac:dyDescent="0.25">
      <c r="A59" t="s">
        <v>66</v>
      </c>
      <c r="B59">
        <v>20</v>
      </c>
    </row>
    <row r="60" spans="1:2" x14ac:dyDescent="0.25">
      <c r="A60" t="s">
        <v>67</v>
      </c>
      <c r="B60" t="s">
        <v>304</v>
      </c>
    </row>
    <row r="61" spans="1:2" x14ac:dyDescent="0.25">
      <c r="A61" t="s">
        <v>81</v>
      </c>
      <c r="B61">
        <v>43</v>
      </c>
    </row>
    <row r="62" spans="1:2" x14ac:dyDescent="0.25">
      <c r="A62" t="s">
        <v>66</v>
      </c>
      <c r="B62">
        <v>43</v>
      </c>
    </row>
    <row r="63" spans="1:2" x14ac:dyDescent="0.25">
      <c r="A63" t="s">
        <v>67</v>
      </c>
      <c r="B63" t="s">
        <v>304</v>
      </c>
    </row>
    <row r="64" spans="1:2" x14ac:dyDescent="0.25">
      <c r="A64" t="s">
        <v>82</v>
      </c>
      <c r="B64" t="s">
        <v>304</v>
      </c>
    </row>
    <row r="65" spans="1:2" x14ac:dyDescent="0.25">
      <c r="A65" t="s">
        <v>66</v>
      </c>
      <c r="B65" t="s">
        <v>304</v>
      </c>
    </row>
    <row r="66" spans="1:2" x14ac:dyDescent="0.25">
      <c r="A66" t="s">
        <v>67</v>
      </c>
      <c r="B66" t="s">
        <v>304</v>
      </c>
    </row>
    <row r="67" spans="1:2" x14ac:dyDescent="0.25">
      <c r="A67" t="s">
        <v>83</v>
      </c>
      <c r="B67">
        <v>108</v>
      </c>
    </row>
    <row r="68" spans="1:2" x14ac:dyDescent="0.25">
      <c r="A68" t="s">
        <v>66</v>
      </c>
      <c r="B68">
        <v>108</v>
      </c>
    </row>
    <row r="69" spans="1:2" x14ac:dyDescent="0.25">
      <c r="A69" t="s">
        <v>67</v>
      </c>
      <c r="B69" t="s">
        <v>304</v>
      </c>
    </row>
    <row r="70" spans="1:2" x14ac:dyDescent="0.25">
      <c r="A70" t="s">
        <v>84</v>
      </c>
      <c r="B70">
        <v>344</v>
      </c>
    </row>
    <row r="71" spans="1:2" x14ac:dyDescent="0.25">
      <c r="A71" t="s">
        <v>66</v>
      </c>
      <c r="B71">
        <v>330</v>
      </c>
    </row>
    <row r="72" spans="1:2" x14ac:dyDescent="0.25">
      <c r="A72" t="s">
        <v>67</v>
      </c>
      <c r="B72">
        <v>14</v>
      </c>
    </row>
    <row r="73" spans="1:2" x14ac:dyDescent="0.25">
      <c r="A73" t="s">
        <v>85</v>
      </c>
      <c r="B73">
        <v>129</v>
      </c>
    </row>
    <row r="74" spans="1:2" x14ac:dyDescent="0.25">
      <c r="A74" t="s">
        <v>66</v>
      </c>
      <c r="B74">
        <v>70</v>
      </c>
    </row>
    <row r="75" spans="1:2" x14ac:dyDescent="0.25">
      <c r="A75" t="s">
        <v>67</v>
      </c>
      <c r="B75">
        <v>59</v>
      </c>
    </row>
    <row r="76" spans="1:2" x14ac:dyDescent="0.25">
      <c r="A76" t="s">
        <v>86</v>
      </c>
      <c r="B76" t="s">
        <v>304</v>
      </c>
    </row>
    <row r="77" spans="1:2" x14ac:dyDescent="0.25">
      <c r="A77" t="s">
        <v>87</v>
      </c>
      <c r="B77">
        <v>13</v>
      </c>
    </row>
    <row r="78" spans="1:2" x14ac:dyDescent="0.25">
      <c r="A78" t="s">
        <v>88</v>
      </c>
      <c r="B78" t="s">
        <v>304</v>
      </c>
    </row>
    <row r="79" spans="1:2" x14ac:dyDescent="0.25">
      <c r="A79" t="s">
        <v>89</v>
      </c>
      <c r="B79" t="s">
        <v>304</v>
      </c>
    </row>
    <row r="80" spans="1:2" x14ac:dyDescent="0.25">
      <c r="A80" t="s">
        <v>90</v>
      </c>
      <c r="B80" t="s">
        <v>304</v>
      </c>
    </row>
    <row r="81" spans="1:2" x14ac:dyDescent="0.25">
      <c r="A81" t="s">
        <v>91</v>
      </c>
      <c r="B81">
        <v>11</v>
      </c>
    </row>
    <row r="82" spans="1:2" x14ac:dyDescent="0.25">
      <c r="A82" t="s">
        <v>92</v>
      </c>
      <c r="B82">
        <v>28</v>
      </c>
    </row>
    <row r="83" spans="1:2" x14ac:dyDescent="0.25">
      <c r="A83" t="s">
        <v>93</v>
      </c>
      <c r="B83" t="s">
        <v>304</v>
      </c>
    </row>
    <row r="84" spans="1:2" x14ac:dyDescent="0.25">
      <c r="A84" t="s">
        <v>94</v>
      </c>
      <c r="B84" t="s">
        <v>304</v>
      </c>
    </row>
    <row r="85" spans="1:2" x14ac:dyDescent="0.25">
      <c r="A85" t="s">
        <v>91</v>
      </c>
      <c r="B85">
        <v>132</v>
      </c>
    </row>
    <row r="86" spans="1:2" x14ac:dyDescent="0.25">
      <c r="A86" t="s">
        <v>92</v>
      </c>
      <c r="B86">
        <v>179</v>
      </c>
    </row>
    <row r="87" spans="1:2" x14ac:dyDescent="0.25">
      <c r="A87" t="s">
        <v>93</v>
      </c>
      <c r="B87">
        <v>19</v>
      </c>
    </row>
    <row r="88" spans="1:2" x14ac:dyDescent="0.25">
      <c r="A88" t="s">
        <v>95</v>
      </c>
      <c r="B88" t="s">
        <v>304</v>
      </c>
    </row>
    <row r="89" spans="1:2" x14ac:dyDescent="0.25">
      <c r="A89" t="s">
        <v>96</v>
      </c>
      <c r="B89">
        <v>3814</v>
      </c>
    </row>
    <row r="90" spans="1:2" x14ac:dyDescent="0.25">
      <c r="A90" t="s">
        <v>97</v>
      </c>
      <c r="B90">
        <v>4938</v>
      </c>
    </row>
    <row r="91" spans="1:2" x14ac:dyDescent="0.25">
      <c r="A91" t="s">
        <v>98</v>
      </c>
      <c r="B91">
        <v>1.2947037231253278</v>
      </c>
    </row>
    <row r="92" spans="1:2" x14ac:dyDescent="0.25">
      <c r="A92" t="s">
        <v>99</v>
      </c>
      <c r="B92">
        <v>42665</v>
      </c>
    </row>
    <row r="93" spans="1:2" x14ac:dyDescent="0.25">
      <c r="A93" t="s">
        <v>100</v>
      </c>
      <c r="B93">
        <v>7863</v>
      </c>
    </row>
    <row r="94" spans="1:2" x14ac:dyDescent="0.25">
      <c r="A94" t="s">
        <v>101</v>
      </c>
      <c r="B94" t="s">
        <v>304</v>
      </c>
    </row>
    <row r="95" spans="1:2" x14ac:dyDescent="0.25">
      <c r="A95" t="s">
        <v>102</v>
      </c>
      <c r="B95">
        <v>274</v>
      </c>
    </row>
    <row r="96" spans="1:2" x14ac:dyDescent="0.25">
      <c r="A96" t="s">
        <v>103</v>
      </c>
      <c r="B96">
        <v>165</v>
      </c>
    </row>
    <row r="97" spans="1:2" x14ac:dyDescent="0.25">
      <c r="A97" t="s">
        <v>104</v>
      </c>
      <c r="B97">
        <v>206</v>
      </c>
    </row>
    <row r="98" spans="1:2" x14ac:dyDescent="0.25">
      <c r="A98" t="s">
        <v>105</v>
      </c>
      <c r="B98">
        <v>58</v>
      </c>
    </row>
    <row r="99" spans="1:2" x14ac:dyDescent="0.25">
      <c r="A99" t="s">
        <v>106</v>
      </c>
      <c r="B99">
        <v>21</v>
      </c>
    </row>
    <row r="100" spans="1:2" x14ac:dyDescent="0.25">
      <c r="A100" t="s">
        <v>107</v>
      </c>
      <c r="B100">
        <v>724</v>
      </c>
    </row>
    <row r="101" spans="1:2" x14ac:dyDescent="0.25">
      <c r="A101" t="s">
        <v>108</v>
      </c>
      <c r="B101">
        <v>310</v>
      </c>
    </row>
    <row r="102" spans="1:2" x14ac:dyDescent="0.25">
      <c r="A102" t="s">
        <v>109</v>
      </c>
      <c r="B102">
        <v>185</v>
      </c>
    </row>
    <row r="103" spans="1:2" x14ac:dyDescent="0.25">
      <c r="A103" t="s">
        <v>110</v>
      </c>
      <c r="B103">
        <v>107</v>
      </c>
    </row>
    <row r="104" spans="1:2" x14ac:dyDescent="0.25">
      <c r="A104" t="s">
        <v>111</v>
      </c>
      <c r="B104">
        <v>122</v>
      </c>
    </row>
    <row r="105" spans="1:2" x14ac:dyDescent="0.25">
      <c r="A105" t="s">
        <v>97</v>
      </c>
      <c r="B105">
        <v>1206</v>
      </c>
    </row>
    <row r="106" spans="1:2" x14ac:dyDescent="0.25">
      <c r="A106" t="s">
        <v>98</v>
      </c>
      <c r="B106">
        <v>1.6657458563535912</v>
      </c>
    </row>
    <row r="107" spans="1:2" x14ac:dyDescent="0.25">
      <c r="A107" t="s">
        <v>99</v>
      </c>
      <c r="B107">
        <v>13790</v>
      </c>
    </row>
    <row r="108" spans="1:2" x14ac:dyDescent="0.25">
      <c r="A108" t="s">
        <v>100</v>
      </c>
      <c r="B108">
        <v>2764</v>
      </c>
    </row>
    <row r="109" spans="1:2" x14ac:dyDescent="0.25">
      <c r="A109" t="s">
        <v>112</v>
      </c>
      <c r="B109" t="s">
        <v>304</v>
      </c>
    </row>
    <row r="110" spans="1:2" x14ac:dyDescent="0.25">
      <c r="A110" t="s">
        <v>113</v>
      </c>
      <c r="B110">
        <v>152</v>
      </c>
    </row>
    <row r="111" spans="1:2" x14ac:dyDescent="0.25">
      <c r="A111" t="s">
        <v>114</v>
      </c>
      <c r="B111">
        <v>84</v>
      </c>
    </row>
    <row r="112" spans="1:2" x14ac:dyDescent="0.25">
      <c r="A112" t="s">
        <v>115</v>
      </c>
      <c r="B112" t="s">
        <v>304</v>
      </c>
    </row>
    <row r="113" spans="1:2" x14ac:dyDescent="0.25">
      <c r="A113" t="s">
        <v>116</v>
      </c>
      <c r="B113">
        <v>5</v>
      </c>
    </row>
    <row r="114" spans="1:2" x14ac:dyDescent="0.25">
      <c r="A114" t="s">
        <v>117</v>
      </c>
      <c r="B114" t="s">
        <v>304</v>
      </c>
    </row>
    <row r="115" spans="1:2" x14ac:dyDescent="0.25">
      <c r="A115" t="s">
        <v>118</v>
      </c>
      <c r="B115">
        <v>75</v>
      </c>
    </row>
    <row r="116" spans="1:2" x14ac:dyDescent="0.25">
      <c r="A116" t="s">
        <v>119</v>
      </c>
      <c r="B116">
        <v>25</v>
      </c>
    </row>
    <row r="117" spans="1:2" x14ac:dyDescent="0.25">
      <c r="A117" t="s">
        <v>120</v>
      </c>
      <c r="B117">
        <v>433</v>
      </c>
    </row>
    <row r="118" spans="1:2" x14ac:dyDescent="0.25">
      <c r="A118" t="s">
        <v>121</v>
      </c>
      <c r="B118">
        <v>72</v>
      </c>
    </row>
    <row r="119" spans="1:2" x14ac:dyDescent="0.25">
      <c r="A119" t="s">
        <v>122</v>
      </c>
      <c r="B119" t="s">
        <v>304</v>
      </c>
    </row>
    <row r="120" spans="1:2" x14ac:dyDescent="0.25">
      <c r="A120" t="s">
        <v>123</v>
      </c>
      <c r="B120">
        <v>88</v>
      </c>
    </row>
    <row r="121" spans="1:2" x14ac:dyDescent="0.25">
      <c r="A121" t="s">
        <v>124</v>
      </c>
      <c r="B121">
        <v>157</v>
      </c>
    </row>
    <row r="122" spans="1:2" x14ac:dyDescent="0.25">
      <c r="A122" t="s">
        <v>125</v>
      </c>
      <c r="B122" t="s">
        <v>304</v>
      </c>
    </row>
    <row r="123" spans="1:2" x14ac:dyDescent="0.25">
      <c r="A123" t="s">
        <v>126</v>
      </c>
      <c r="B123">
        <v>96</v>
      </c>
    </row>
    <row r="124" spans="1:2" x14ac:dyDescent="0.25">
      <c r="A124" t="s">
        <v>127</v>
      </c>
      <c r="B124">
        <v>88</v>
      </c>
    </row>
    <row r="125" spans="1:2" x14ac:dyDescent="0.25">
      <c r="A125" t="s">
        <v>128</v>
      </c>
      <c r="B125">
        <v>118</v>
      </c>
    </row>
    <row r="126" spans="1:2" x14ac:dyDescent="0.25">
      <c r="A126" t="s">
        <v>129</v>
      </c>
      <c r="B126">
        <v>261</v>
      </c>
    </row>
    <row r="127" spans="1:2" x14ac:dyDescent="0.25">
      <c r="A127" t="s">
        <v>130</v>
      </c>
      <c r="B127">
        <v>51</v>
      </c>
    </row>
    <row r="128" spans="1:2" x14ac:dyDescent="0.25">
      <c r="A128" t="s">
        <v>131</v>
      </c>
      <c r="B128">
        <v>501</v>
      </c>
    </row>
    <row r="129" spans="1:2" x14ac:dyDescent="0.25">
      <c r="A129" t="s">
        <v>132</v>
      </c>
      <c r="B129">
        <v>52</v>
      </c>
    </row>
    <row r="130" spans="1:2" x14ac:dyDescent="0.25">
      <c r="A130" t="s">
        <v>107</v>
      </c>
      <c r="B130">
        <v>2258</v>
      </c>
    </row>
    <row r="131" spans="1:2" x14ac:dyDescent="0.25">
      <c r="A131" t="s">
        <v>108</v>
      </c>
      <c r="B131">
        <v>1146</v>
      </c>
    </row>
    <row r="132" spans="1:2" x14ac:dyDescent="0.25">
      <c r="A132" t="s">
        <v>109</v>
      </c>
      <c r="B132">
        <v>572</v>
      </c>
    </row>
    <row r="133" spans="1:2" x14ac:dyDescent="0.25">
      <c r="A133" t="s">
        <v>110</v>
      </c>
      <c r="B133">
        <v>391</v>
      </c>
    </row>
    <row r="134" spans="1:2" x14ac:dyDescent="0.25">
      <c r="A134" t="s">
        <v>111</v>
      </c>
      <c r="B134">
        <v>149</v>
      </c>
    </row>
    <row r="135" spans="1:2" x14ac:dyDescent="0.25">
      <c r="A135" t="s">
        <v>97</v>
      </c>
      <c r="B135">
        <v>3213</v>
      </c>
    </row>
    <row r="136" spans="1:2" x14ac:dyDescent="0.25">
      <c r="A136" t="s">
        <v>98</v>
      </c>
      <c r="B136">
        <v>1.4229406554472985</v>
      </c>
    </row>
    <row r="137" spans="1:2" x14ac:dyDescent="0.25">
      <c r="A137" t="s">
        <v>99</v>
      </c>
      <c r="B137">
        <v>24362</v>
      </c>
    </row>
    <row r="138" spans="1:2" x14ac:dyDescent="0.25">
      <c r="A138" t="s">
        <v>100</v>
      </c>
      <c r="B138">
        <v>4137</v>
      </c>
    </row>
    <row r="139" spans="1:2" x14ac:dyDescent="0.25">
      <c r="A139" t="s">
        <v>133</v>
      </c>
      <c r="B139" t="s">
        <v>304</v>
      </c>
    </row>
    <row r="140" spans="1:2" x14ac:dyDescent="0.25">
      <c r="A140" t="s">
        <v>134</v>
      </c>
      <c r="B140">
        <v>477</v>
      </c>
    </row>
    <row r="141" spans="1:2" x14ac:dyDescent="0.25">
      <c r="A141" t="s">
        <v>135</v>
      </c>
      <c r="B141">
        <v>211</v>
      </c>
    </row>
    <row r="142" spans="1:2" x14ac:dyDescent="0.25">
      <c r="A142" t="s">
        <v>136</v>
      </c>
      <c r="B142">
        <v>17</v>
      </c>
    </row>
    <row r="143" spans="1:2" x14ac:dyDescent="0.25">
      <c r="A143" t="s">
        <v>137</v>
      </c>
      <c r="B143">
        <v>127</v>
      </c>
    </row>
    <row r="144" spans="1:2" x14ac:dyDescent="0.25">
      <c r="A144" t="s">
        <v>107</v>
      </c>
      <c r="B144">
        <v>832</v>
      </c>
    </row>
    <row r="145" spans="1:2" x14ac:dyDescent="0.25">
      <c r="A145" t="s">
        <v>108</v>
      </c>
      <c r="B145">
        <v>482</v>
      </c>
    </row>
    <row r="146" spans="1:2" x14ac:dyDescent="0.25">
      <c r="A146" t="s">
        <v>109</v>
      </c>
      <c r="B146">
        <v>186</v>
      </c>
    </row>
    <row r="147" spans="1:2" x14ac:dyDescent="0.25">
      <c r="A147" t="s">
        <v>110</v>
      </c>
      <c r="B147">
        <v>96</v>
      </c>
    </row>
    <row r="148" spans="1:2" x14ac:dyDescent="0.25">
      <c r="A148" t="s">
        <v>111</v>
      </c>
      <c r="B148">
        <v>68</v>
      </c>
    </row>
    <row r="149" spans="1:2" x14ac:dyDescent="0.25">
      <c r="A149" t="s">
        <v>97</v>
      </c>
      <c r="B149">
        <v>520</v>
      </c>
    </row>
    <row r="150" spans="1:2" x14ac:dyDescent="0.25">
      <c r="A150" t="s">
        <v>98</v>
      </c>
      <c r="B150">
        <v>0.625</v>
      </c>
    </row>
    <row r="151" spans="1:2" x14ac:dyDescent="0.25">
      <c r="A151" t="s">
        <v>99</v>
      </c>
      <c r="B151">
        <v>4513</v>
      </c>
    </row>
    <row r="152" spans="1:2" x14ac:dyDescent="0.25">
      <c r="A152" t="s">
        <v>100</v>
      </c>
      <c r="B152">
        <v>962</v>
      </c>
    </row>
    <row r="153" spans="1:2" x14ac:dyDescent="0.25">
      <c r="A153" t="s">
        <v>138</v>
      </c>
      <c r="B153" t="s">
        <v>304</v>
      </c>
    </row>
    <row r="154" spans="1:2" x14ac:dyDescent="0.25">
      <c r="A154" t="s">
        <v>107</v>
      </c>
      <c r="B154">
        <v>26</v>
      </c>
    </row>
    <row r="155" spans="1:2" x14ac:dyDescent="0.25">
      <c r="A155" t="s">
        <v>108</v>
      </c>
      <c r="B155">
        <v>15</v>
      </c>
    </row>
    <row r="156" spans="1:2" x14ac:dyDescent="0.25">
      <c r="A156" t="s">
        <v>109</v>
      </c>
      <c r="B156">
        <v>1</v>
      </c>
    </row>
    <row r="157" spans="1:2" x14ac:dyDescent="0.25">
      <c r="A157" t="s">
        <v>110</v>
      </c>
      <c r="B157">
        <v>9</v>
      </c>
    </row>
    <row r="158" spans="1:2" x14ac:dyDescent="0.25">
      <c r="A158" t="s">
        <v>111</v>
      </c>
      <c r="B158">
        <v>1</v>
      </c>
    </row>
    <row r="159" spans="1:2" x14ac:dyDescent="0.25">
      <c r="A159" t="s">
        <v>97</v>
      </c>
      <c r="B159">
        <v>141</v>
      </c>
    </row>
    <row r="160" spans="1:2" x14ac:dyDescent="0.25">
      <c r="A160" t="s">
        <v>98</v>
      </c>
      <c r="B160">
        <v>5.4230769230769234</v>
      </c>
    </row>
    <row r="161" spans="1:2" x14ac:dyDescent="0.25">
      <c r="A161" t="s">
        <v>99</v>
      </c>
      <c r="B161">
        <v>476</v>
      </c>
    </row>
    <row r="162" spans="1:2" x14ac:dyDescent="0.25">
      <c r="A162" t="s">
        <v>100</v>
      </c>
      <c r="B162">
        <v>70</v>
      </c>
    </row>
    <row r="163" spans="1:2" x14ac:dyDescent="0.25">
      <c r="A163" t="s">
        <v>139</v>
      </c>
      <c r="B163" t="s">
        <v>304</v>
      </c>
    </row>
    <row r="164" spans="1:2" x14ac:dyDescent="0.25">
      <c r="A164" t="s">
        <v>140</v>
      </c>
      <c r="B164" t="s">
        <v>304</v>
      </c>
    </row>
    <row r="165" spans="1:2" x14ac:dyDescent="0.25">
      <c r="A165" t="s">
        <v>141</v>
      </c>
      <c r="B165" t="s">
        <v>304</v>
      </c>
    </row>
    <row r="166" spans="1:2" x14ac:dyDescent="0.25">
      <c r="A166" t="s">
        <v>142</v>
      </c>
      <c r="B166" t="s">
        <v>304</v>
      </c>
    </row>
    <row r="167" spans="1:2" x14ac:dyDescent="0.25">
      <c r="A167" t="s">
        <v>143</v>
      </c>
      <c r="B167" t="s">
        <v>304</v>
      </c>
    </row>
    <row r="168" spans="1:2" x14ac:dyDescent="0.25">
      <c r="A168" t="s">
        <v>144</v>
      </c>
      <c r="B168" t="s">
        <v>304</v>
      </c>
    </row>
    <row r="169" spans="1:2" x14ac:dyDescent="0.25">
      <c r="A169" t="s">
        <v>145</v>
      </c>
      <c r="B169" t="s">
        <v>304</v>
      </c>
    </row>
    <row r="170" spans="1:2" x14ac:dyDescent="0.25">
      <c r="A170" t="s">
        <v>146</v>
      </c>
      <c r="B170" t="s">
        <v>304</v>
      </c>
    </row>
    <row r="171" spans="1:2" x14ac:dyDescent="0.25">
      <c r="A171" t="s">
        <v>147</v>
      </c>
      <c r="B171">
        <v>540</v>
      </c>
    </row>
    <row r="172" spans="1:2" x14ac:dyDescent="0.25">
      <c r="A172" t="s">
        <v>148</v>
      </c>
      <c r="B172">
        <v>3105</v>
      </c>
    </row>
    <row r="173" spans="1:2" x14ac:dyDescent="0.25">
      <c r="A173" t="s">
        <v>149</v>
      </c>
      <c r="B173">
        <v>5.75</v>
      </c>
    </row>
    <row r="174" spans="1:2" x14ac:dyDescent="0.25">
      <c r="A174" t="s">
        <v>99</v>
      </c>
      <c r="B174">
        <v>11524</v>
      </c>
    </row>
    <row r="175" spans="1:2" x14ac:dyDescent="0.25">
      <c r="A175" t="s">
        <v>150</v>
      </c>
      <c r="B175">
        <v>100</v>
      </c>
    </row>
    <row r="176" spans="1:2" x14ac:dyDescent="0.25">
      <c r="A176" t="s">
        <v>151</v>
      </c>
      <c r="B176">
        <v>26</v>
      </c>
    </row>
    <row r="177" spans="1:2" x14ac:dyDescent="0.25">
      <c r="A177" t="s">
        <v>152</v>
      </c>
      <c r="B177">
        <v>1</v>
      </c>
    </row>
    <row r="178" spans="1:2" x14ac:dyDescent="0.25">
      <c r="A178" t="s">
        <v>153</v>
      </c>
      <c r="B178">
        <v>63</v>
      </c>
    </row>
    <row r="179" spans="1:2" x14ac:dyDescent="0.25">
      <c r="A179" t="s">
        <v>154</v>
      </c>
      <c r="B179">
        <v>9</v>
      </c>
    </row>
    <row r="180" spans="1:2" x14ac:dyDescent="0.25">
      <c r="A180" t="s">
        <v>155</v>
      </c>
      <c r="B180">
        <v>1</v>
      </c>
    </row>
    <row r="181" spans="1:2" x14ac:dyDescent="0.25">
      <c r="A181" t="s">
        <v>148</v>
      </c>
      <c r="B181">
        <v>456</v>
      </c>
    </row>
    <row r="182" spans="1:2" x14ac:dyDescent="0.25">
      <c r="A182" t="s">
        <v>149</v>
      </c>
      <c r="B182">
        <v>4.5599999999999996</v>
      </c>
    </row>
    <row r="183" spans="1:2" x14ac:dyDescent="0.25">
      <c r="A183" t="s">
        <v>99</v>
      </c>
      <c r="B183">
        <v>1385</v>
      </c>
    </row>
    <row r="184" spans="1:2" x14ac:dyDescent="0.25">
      <c r="A184" t="s">
        <v>156</v>
      </c>
      <c r="B184">
        <v>1550</v>
      </c>
    </row>
    <row r="185" spans="1:2" x14ac:dyDescent="0.25">
      <c r="A185" t="s">
        <v>157</v>
      </c>
      <c r="B185">
        <v>16</v>
      </c>
    </row>
    <row r="186" spans="1:2" x14ac:dyDescent="0.25">
      <c r="A186" t="s">
        <v>158</v>
      </c>
      <c r="B186">
        <v>1</v>
      </c>
    </row>
    <row r="187" spans="1:2" x14ac:dyDescent="0.25">
      <c r="A187" t="s">
        <v>159</v>
      </c>
      <c r="B187">
        <v>3</v>
      </c>
    </row>
    <row r="188" spans="1:2" x14ac:dyDescent="0.25">
      <c r="A188" t="s">
        <v>160</v>
      </c>
      <c r="B188">
        <v>4</v>
      </c>
    </row>
    <row r="189" spans="1:2" x14ac:dyDescent="0.25">
      <c r="A189" t="s">
        <v>161</v>
      </c>
      <c r="B189" t="s">
        <v>304</v>
      </c>
    </row>
    <row r="190" spans="1:2" x14ac:dyDescent="0.25">
      <c r="A190" t="s">
        <v>162</v>
      </c>
      <c r="B190" t="s">
        <v>304</v>
      </c>
    </row>
    <row r="191" spans="1:2" x14ac:dyDescent="0.25">
      <c r="A191" t="s">
        <v>154</v>
      </c>
      <c r="B191">
        <v>6</v>
      </c>
    </row>
    <row r="192" spans="1:2" x14ac:dyDescent="0.25">
      <c r="A192" t="s">
        <v>163</v>
      </c>
      <c r="B192">
        <v>2</v>
      </c>
    </row>
    <row r="193" spans="1:2" x14ac:dyDescent="0.25">
      <c r="A193" t="s">
        <v>164</v>
      </c>
      <c r="B193" t="s">
        <v>304</v>
      </c>
    </row>
    <row r="194" spans="1:2" x14ac:dyDescent="0.25">
      <c r="A194" t="s">
        <v>148</v>
      </c>
      <c r="B194">
        <v>42</v>
      </c>
    </row>
    <row r="195" spans="1:2" x14ac:dyDescent="0.25">
      <c r="A195" t="s">
        <v>149</v>
      </c>
      <c r="B195">
        <v>2.625</v>
      </c>
    </row>
    <row r="196" spans="1:2" x14ac:dyDescent="0.25">
      <c r="A196" t="s">
        <v>99</v>
      </c>
      <c r="B196">
        <v>76</v>
      </c>
    </row>
    <row r="197" spans="1:2" x14ac:dyDescent="0.25">
      <c r="A197" t="s">
        <v>156</v>
      </c>
      <c r="B197">
        <v>211</v>
      </c>
    </row>
    <row r="198" spans="1:2" x14ac:dyDescent="0.25">
      <c r="A198" t="s">
        <v>165</v>
      </c>
      <c r="B198" t="s">
        <v>304</v>
      </c>
    </row>
    <row r="199" spans="1:2" x14ac:dyDescent="0.25">
      <c r="A199" t="s">
        <v>101</v>
      </c>
      <c r="B199" t="s">
        <v>304</v>
      </c>
    </row>
    <row r="200" spans="1:2" x14ac:dyDescent="0.25">
      <c r="A200" t="s">
        <v>102</v>
      </c>
      <c r="B200">
        <v>90</v>
      </c>
    </row>
    <row r="201" spans="1:2" x14ac:dyDescent="0.25">
      <c r="A201" t="s">
        <v>103</v>
      </c>
      <c r="B201">
        <v>73</v>
      </c>
    </row>
    <row r="202" spans="1:2" x14ac:dyDescent="0.25">
      <c r="A202" t="s">
        <v>104</v>
      </c>
      <c r="B202">
        <v>85</v>
      </c>
    </row>
    <row r="203" spans="1:2" x14ac:dyDescent="0.25">
      <c r="A203" t="s">
        <v>105</v>
      </c>
      <c r="B203">
        <v>76</v>
      </c>
    </row>
    <row r="204" spans="1:2" x14ac:dyDescent="0.25">
      <c r="A204" t="s">
        <v>106</v>
      </c>
      <c r="B204">
        <v>35</v>
      </c>
    </row>
    <row r="205" spans="1:2" x14ac:dyDescent="0.25">
      <c r="A205" t="s">
        <v>107</v>
      </c>
      <c r="B205">
        <v>359</v>
      </c>
    </row>
    <row r="206" spans="1:2" x14ac:dyDescent="0.25">
      <c r="A206" t="s">
        <v>108</v>
      </c>
      <c r="B206">
        <v>173</v>
      </c>
    </row>
    <row r="207" spans="1:2" x14ac:dyDescent="0.25">
      <c r="A207" t="s">
        <v>109</v>
      </c>
      <c r="B207">
        <v>94</v>
      </c>
    </row>
    <row r="208" spans="1:2" x14ac:dyDescent="0.25">
      <c r="A208" t="s">
        <v>110</v>
      </c>
      <c r="B208">
        <v>35</v>
      </c>
    </row>
    <row r="209" spans="1:2" x14ac:dyDescent="0.25">
      <c r="A209" t="s">
        <v>111</v>
      </c>
      <c r="B209">
        <v>57</v>
      </c>
    </row>
    <row r="210" spans="1:2" x14ac:dyDescent="0.25">
      <c r="A210" t="s">
        <v>97</v>
      </c>
      <c r="B210">
        <v>935</v>
      </c>
    </row>
    <row r="211" spans="1:2" x14ac:dyDescent="0.25">
      <c r="A211" t="s">
        <v>98</v>
      </c>
      <c r="B211">
        <v>2.604456824512535</v>
      </c>
    </row>
    <row r="212" spans="1:2" x14ac:dyDescent="0.25">
      <c r="A212" t="s">
        <v>99</v>
      </c>
      <c r="B212">
        <v>9765</v>
      </c>
    </row>
    <row r="213" spans="1:2" x14ac:dyDescent="0.25">
      <c r="A213" t="s">
        <v>100</v>
      </c>
      <c r="B213">
        <v>1075</v>
      </c>
    </row>
    <row r="214" spans="1:2" x14ac:dyDescent="0.25">
      <c r="A214" t="s">
        <v>112</v>
      </c>
      <c r="B214" t="s">
        <v>304</v>
      </c>
    </row>
    <row r="215" spans="1:2" x14ac:dyDescent="0.25">
      <c r="A215" t="s">
        <v>113</v>
      </c>
      <c r="B215">
        <v>20</v>
      </c>
    </row>
    <row r="216" spans="1:2" x14ac:dyDescent="0.25">
      <c r="A216" t="s">
        <v>114</v>
      </c>
      <c r="B216">
        <v>8</v>
      </c>
    </row>
    <row r="217" spans="1:2" x14ac:dyDescent="0.25">
      <c r="A217" t="s">
        <v>115</v>
      </c>
      <c r="B217" t="s">
        <v>304</v>
      </c>
    </row>
    <row r="218" spans="1:2" x14ac:dyDescent="0.25">
      <c r="A218" t="s">
        <v>116</v>
      </c>
      <c r="B218">
        <v>2</v>
      </c>
    </row>
    <row r="219" spans="1:2" x14ac:dyDescent="0.25">
      <c r="A219" t="s">
        <v>117</v>
      </c>
      <c r="B219" t="s">
        <v>304</v>
      </c>
    </row>
    <row r="220" spans="1:2" x14ac:dyDescent="0.25">
      <c r="A220" t="s">
        <v>118</v>
      </c>
      <c r="B220">
        <v>8</v>
      </c>
    </row>
    <row r="221" spans="1:2" x14ac:dyDescent="0.25">
      <c r="A221" t="s">
        <v>119</v>
      </c>
      <c r="B221">
        <v>8</v>
      </c>
    </row>
    <row r="222" spans="1:2" x14ac:dyDescent="0.25">
      <c r="A222" t="s">
        <v>120</v>
      </c>
      <c r="B222">
        <v>75</v>
      </c>
    </row>
    <row r="223" spans="1:2" x14ac:dyDescent="0.25">
      <c r="A223" t="s">
        <v>121</v>
      </c>
      <c r="B223">
        <v>5</v>
      </c>
    </row>
    <row r="224" spans="1:2" x14ac:dyDescent="0.25">
      <c r="A224" t="s">
        <v>122</v>
      </c>
      <c r="B224" t="s">
        <v>304</v>
      </c>
    </row>
    <row r="225" spans="1:2" x14ac:dyDescent="0.25">
      <c r="A225" t="s">
        <v>123</v>
      </c>
      <c r="B225">
        <v>17</v>
      </c>
    </row>
    <row r="226" spans="1:2" x14ac:dyDescent="0.25">
      <c r="A226" t="s">
        <v>124</v>
      </c>
      <c r="B226">
        <v>30</v>
      </c>
    </row>
    <row r="227" spans="1:2" x14ac:dyDescent="0.25">
      <c r="A227" t="s">
        <v>125</v>
      </c>
      <c r="B227" t="s">
        <v>304</v>
      </c>
    </row>
    <row r="228" spans="1:2" x14ac:dyDescent="0.25">
      <c r="A228" t="s">
        <v>126</v>
      </c>
      <c r="B228">
        <v>5</v>
      </c>
    </row>
    <row r="229" spans="1:2" x14ac:dyDescent="0.25">
      <c r="A229" t="s">
        <v>127</v>
      </c>
      <c r="B229">
        <v>2</v>
      </c>
    </row>
    <row r="230" spans="1:2" x14ac:dyDescent="0.25">
      <c r="A230" t="s">
        <v>128</v>
      </c>
      <c r="B230">
        <v>39</v>
      </c>
    </row>
    <row r="231" spans="1:2" x14ac:dyDescent="0.25">
      <c r="A231" t="s">
        <v>129</v>
      </c>
      <c r="B231">
        <v>17</v>
      </c>
    </row>
    <row r="232" spans="1:2" x14ac:dyDescent="0.25">
      <c r="A232" t="s">
        <v>130</v>
      </c>
      <c r="B232">
        <v>13</v>
      </c>
    </row>
    <row r="233" spans="1:2" x14ac:dyDescent="0.25">
      <c r="A233" t="s">
        <v>131</v>
      </c>
      <c r="B233">
        <v>64</v>
      </c>
    </row>
    <row r="234" spans="1:2" x14ac:dyDescent="0.25">
      <c r="A234" t="s">
        <v>132</v>
      </c>
      <c r="B234">
        <v>6</v>
      </c>
    </row>
    <row r="235" spans="1:2" x14ac:dyDescent="0.25">
      <c r="A235" t="s">
        <v>107</v>
      </c>
      <c r="B235">
        <v>319</v>
      </c>
    </row>
    <row r="236" spans="1:2" x14ac:dyDescent="0.25">
      <c r="A236" t="s">
        <v>108</v>
      </c>
      <c r="B236">
        <v>207</v>
      </c>
    </row>
    <row r="237" spans="1:2" x14ac:dyDescent="0.25">
      <c r="A237" t="s">
        <v>109</v>
      </c>
      <c r="B237">
        <v>55</v>
      </c>
    </row>
    <row r="238" spans="1:2" x14ac:dyDescent="0.25">
      <c r="A238" t="s">
        <v>110</v>
      </c>
      <c r="B238">
        <v>43</v>
      </c>
    </row>
    <row r="239" spans="1:2" x14ac:dyDescent="0.25">
      <c r="A239" t="s">
        <v>111</v>
      </c>
      <c r="B239">
        <v>14</v>
      </c>
    </row>
    <row r="240" spans="1:2" x14ac:dyDescent="0.25">
      <c r="A240" t="s">
        <v>97</v>
      </c>
      <c r="B240">
        <v>634</v>
      </c>
    </row>
    <row r="241" spans="1:2" x14ac:dyDescent="0.25">
      <c r="A241" t="s">
        <v>98</v>
      </c>
      <c r="B241">
        <v>1.9874608150470219</v>
      </c>
    </row>
    <row r="242" spans="1:2" x14ac:dyDescent="0.25">
      <c r="A242" t="s">
        <v>99</v>
      </c>
      <c r="B242">
        <v>3632</v>
      </c>
    </row>
    <row r="243" spans="1:2" x14ac:dyDescent="0.25">
      <c r="A243" t="s">
        <v>100</v>
      </c>
      <c r="B243">
        <v>461</v>
      </c>
    </row>
    <row r="244" spans="1:2" x14ac:dyDescent="0.25">
      <c r="A244" t="s">
        <v>133</v>
      </c>
      <c r="B244" t="s">
        <v>304</v>
      </c>
    </row>
    <row r="245" spans="1:2" x14ac:dyDescent="0.25">
      <c r="A245" t="s">
        <v>134</v>
      </c>
      <c r="B245">
        <v>107</v>
      </c>
    </row>
    <row r="246" spans="1:2" x14ac:dyDescent="0.25">
      <c r="A246" t="s">
        <v>135</v>
      </c>
      <c r="B246">
        <v>30</v>
      </c>
    </row>
    <row r="247" spans="1:2" x14ac:dyDescent="0.25">
      <c r="A247" t="s">
        <v>136</v>
      </c>
      <c r="B247">
        <v>7</v>
      </c>
    </row>
    <row r="248" spans="1:2" x14ac:dyDescent="0.25">
      <c r="A248" t="s">
        <v>137</v>
      </c>
      <c r="B248">
        <v>46</v>
      </c>
    </row>
    <row r="249" spans="1:2" x14ac:dyDescent="0.25">
      <c r="A249" t="s">
        <v>107</v>
      </c>
      <c r="B249">
        <v>190</v>
      </c>
    </row>
    <row r="250" spans="1:2" x14ac:dyDescent="0.25">
      <c r="A250" t="s">
        <v>108</v>
      </c>
      <c r="B250">
        <v>129</v>
      </c>
    </row>
    <row r="251" spans="1:2" x14ac:dyDescent="0.25">
      <c r="A251" t="s">
        <v>109</v>
      </c>
      <c r="B251">
        <v>39</v>
      </c>
    </row>
    <row r="252" spans="1:2" x14ac:dyDescent="0.25">
      <c r="A252" t="s">
        <v>110</v>
      </c>
      <c r="B252">
        <v>13</v>
      </c>
    </row>
    <row r="253" spans="1:2" x14ac:dyDescent="0.25">
      <c r="A253" t="s">
        <v>111</v>
      </c>
      <c r="B253">
        <v>9</v>
      </c>
    </row>
    <row r="254" spans="1:2" x14ac:dyDescent="0.25">
      <c r="A254" t="s">
        <v>97</v>
      </c>
      <c r="B254">
        <v>142</v>
      </c>
    </row>
    <row r="255" spans="1:2" x14ac:dyDescent="0.25">
      <c r="A255" t="s">
        <v>98</v>
      </c>
      <c r="B255">
        <v>0.74736842105263157</v>
      </c>
    </row>
    <row r="256" spans="1:2" x14ac:dyDescent="0.25">
      <c r="A256" t="s">
        <v>99</v>
      </c>
      <c r="B256">
        <v>1007</v>
      </c>
    </row>
    <row r="257" spans="1:2" x14ac:dyDescent="0.25">
      <c r="A257" t="s">
        <v>100</v>
      </c>
      <c r="B257">
        <v>152</v>
      </c>
    </row>
    <row r="258" spans="1:2" x14ac:dyDescent="0.25">
      <c r="A258" t="s">
        <v>166</v>
      </c>
      <c r="B258" t="s">
        <v>304</v>
      </c>
    </row>
    <row r="259" spans="1:2" x14ac:dyDescent="0.25">
      <c r="A259" t="s">
        <v>101</v>
      </c>
      <c r="B259" t="s">
        <v>304</v>
      </c>
    </row>
    <row r="260" spans="1:2" x14ac:dyDescent="0.25">
      <c r="A260" t="s">
        <v>102</v>
      </c>
      <c r="B260">
        <v>13</v>
      </c>
    </row>
    <row r="261" spans="1:2" x14ac:dyDescent="0.25">
      <c r="A261" t="s">
        <v>103</v>
      </c>
      <c r="B261">
        <v>7</v>
      </c>
    </row>
    <row r="262" spans="1:2" x14ac:dyDescent="0.25">
      <c r="A262" t="s">
        <v>104</v>
      </c>
      <c r="B262">
        <v>16</v>
      </c>
    </row>
    <row r="263" spans="1:2" x14ac:dyDescent="0.25">
      <c r="A263" t="s">
        <v>105</v>
      </c>
      <c r="B263">
        <v>16</v>
      </c>
    </row>
    <row r="264" spans="1:2" x14ac:dyDescent="0.25">
      <c r="A264" t="s">
        <v>106</v>
      </c>
      <c r="B264">
        <v>32</v>
      </c>
    </row>
    <row r="265" spans="1:2" x14ac:dyDescent="0.25">
      <c r="A265" t="s">
        <v>107</v>
      </c>
      <c r="B265">
        <v>84</v>
      </c>
    </row>
    <row r="266" spans="1:2" x14ac:dyDescent="0.25">
      <c r="A266" t="s">
        <v>108</v>
      </c>
      <c r="B266">
        <v>31</v>
      </c>
    </row>
    <row r="267" spans="1:2" x14ac:dyDescent="0.25">
      <c r="A267" t="s">
        <v>109</v>
      </c>
      <c r="B267">
        <v>34</v>
      </c>
    </row>
    <row r="268" spans="1:2" x14ac:dyDescent="0.25">
      <c r="A268" t="s">
        <v>110</v>
      </c>
      <c r="B268">
        <v>6</v>
      </c>
    </row>
    <row r="269" spans="1:2" x14ac:dyDescent="0.25">
      <c r="A269" t="s">
        <v>111</v>
      </c>
      <c r="B269">
        <v>13</v>
      </c>
    </row>
    <row r="270" spans="1:2" x14ac:dyDescent="0.25">
      <c r="A270" t="s">
        <v>97</v>
      </c>
      <c r="B270">
        <v>397</v>
      </c>
    </row>
    <row r="271" spans="1:2" x14ac:dyDescent="0.25">
      <c r="A271" t="s">
        <v>98</v>
      </c>
      <c r="B271">
        <v>4.7261904761904763</v>
      </c>
    </row>
    <row r="272" spans="1:2" x14ac:dyDescent="0.25">
      <c r="A272" t="s">
        <v>99</v>
      </c>
      <c r="B272">
        <v>2716</v>
      </c>
    </row>
    <row r="273" spans="1:2" x14ac:dyDescent="0.25">
      <c r="A273" t="s">
        <v>100</v>
      </c>
      <c r="B273">
        <v>580</v>
      </c>
    </row>
    <row r="274" spans="1:2" x14ac:dyDescent="0.25">
      <c r="A274" t="s">
        <v>112</v>
      </c>
      <c r="B274" t="s">
        <v>304</v>
      </c>
    </row>
    <row r="275" spans="1:2" x14ac:dyDescent="0.25">
      <c r="A275" t="s">
        <v>113</v>
      </c>
      <c r="B275">
        <v>4</v>
      </c>
    </row>
    <row r="276" spans="1:2" x14ac:dyDescent="0.25">
      <c r="A276" t="s">
        <v>114</v>
      </c>
      <c r="B276" t="s">
        <v>304</v>
      </c>
    </row>
    <row r="277" spans="1:2" x14ac:dyDescent="0.25">
      <c r="A277" t="s">
        <v>115</v>
      </c>
      <c r="B277" t="s">
        <v>304</v>
      </c>
    </row>
    <row r="278" spans="1:2" x14ac:dyDescent="0.25">
      <c r="A278" t="s">
        <v>116</v>
      </c>
      <c r="B278" t="s">
        <v>304</v>
      </c>
    </row>
    <row r="279" spans="1:2" x14ac:dyDescent="0.25">
      <c r="A279" t="s">
        <v>117</v>
      </c>
      <c r="B279" t="s">
        <v>304</v>
      </c>
    </row>
    <row r="280" spans="1:2" x14ac:dyDescent="0.25">
      <c r="A280" t="s">
        <v>118</v>
      </c>
      <c r="B280">
        <v>4</v>
      </c>
    </row>
    <row r="281" spans="1:2" x14ac:dyDescent="0.25">
      <c r="A281" t="s">
        <v>119</v>
      </c>
      <c r="B281" t="s">
        <v>304</v>
      </c>
    </row>
    <row r="282" spans="1:2" x14ac:dyDescent="0.25">
      <c r="A282" t="s">
        <v>120</v>
      </c>
      <c r="B282" t="s">
        <v>304</v>
      </c>
    </row>
    <row r="283" spans="1:2" x14ac:dyDescent="0.25">
      <c r="A283" t="s">
        <v>121</v>
      </c>
      <c r="B283">
        <v>3</v>
      </c>
    </row>
    <row r="284" spans="1:2" x14ac:dyDescent="0.25">
      <c r="A284" t="s">
        <v>122</v>
      </c>
      <c r="B284">
        <v>2</v>
      </c>
    </row>
    <row r="285" spans="1:2" x14ac:dyDescent="0.25">
      <c r="A285" t="s">
        <v>123</v>
      </c>
      <c r="B285" t="s">
        <v>304</v>
      </c>
    </row>
    <row r="286" spans="1:2" x14ac:dyDescent="0.25">
      <c r="A286" t="s">
        <v>124</v>
      </c>
      <c r="B286" t="s">
        <v>304</v>
      </c>
    </row>
    <row r="287" spans="1:2" x14ac:dyDescent="0.25">
      <c r="A287" t="s">
        <v>125</v>
      </c>
      <c r="B287" t="s">
        <v>304</v>
      </c>
    </row>
    <row r="288" spans="1:2" x14ac:dyDescent="0.25">
      <c r="A288" t="s">
        <v>126</v>
      </c>
      <c r="B288">
        <v>7</v>
      </c>
    </row>
    <row r="289" spans="1:2" x14ac:dyDescent="0.25">
      <c r="A289" t="s">
        <v>127</v>
      </c>
      <c r="B289">
        <v>1</v>
      </c>
    </row>
    <row r="290" spans="1:2" x14ac:dyDescent="0.25">
      <c r="A290" t="s">
        <v>128</v>
      </c>
      <c r="B290">
        <v>4</v>
      </c>
    </row>
    <row r="291" spans="1:2" x14ac:dyDescent="0.25">
      <c r="A291" t="s">
        <v>129</v>
      </c>
      <c r="B291" t="s">
        <v>304</v>
      </c>
    </row>
    <row r="292" spans="1:2" x14ac:dyDescent="0.25">
      <c r="A292" t="s">
        <v>130</v>
      </c>
      <c r="B292">
        <v>4</v>
      </c>
    </row>
    <row r="293" spans="1:2" x14ac:dyDescent="0.25">
      <c r="A293" t="s">
        <v>131</v>
      </c>
      <c r="B293">
        <v>18</v>
      </c>
    </row>
    <row r="294" spans="1:2" x14ac:dyDescent="0.25">
      <c r="A294" t="s">
        <v>132</v>
      </c>
      <c r="B294" t="s">
        <v>304</v>
      </c>
    </row>
    <row r="295" spans="1:2" x14ac:dyDescent="0.25">
      <c r="A295" t="s">
        <v>107</v>
      </c>
      <c r="B295">
        <v>47</v>
      </c>
    </row>
    <row r="296" spans="1:2" x14ac:dyDescent="0.25">
      <c r="A296" t="s">
        <v>108</v>
      </c>
      <c r="B296">
        <v>12</v>
      </c>
    </row>
    <row r="297" spans="1:2" x14ac:dyDescent="0.25">
      <c r="A297" t="s">
        <v>109</v>
      </c>
      <c r="B297">
        <v>18</v>
      </c>
    </row>
    <row r="298" spans="1:2" x14ac:dyDescent="0.25">
      <c r="A298" t="s">
        <v>110</v>
      </c>
      <c r="B298">
        <v>9</v>
      </c>
    </row>
    <row r="299" spans="1:2" x14ac:dyDescent="0.25">
      <c r="A299" t="s">
        <v>111</v>
      </c>
      <c r="B299">
        <v>8</v>
      </c>
    </row>
    <row r="300" spans="1:2" x14ac:dyDescent="0.25">
      <c r="A300" t="s">
        <v>97</v>
      </c>
      <c r="B300">
        <v>157</v>
      </c>
    </row>
    <row r="301" spans="1:2" x14ac:dyDescent="0.25">
      <c r="A301" t="s">
        <v>98</v>
      </c>
      <c r="B301">
        <v>3.3404255319148937</v>
      </c>
    </row>
    <row r="302" spans="1:2" x14ac:dyDescent="0.25">
      <c r="A302" t="s">
        <v>99</v>
      </c>
      <c r="B302">
        <v>732</v>
      </c>
    </row>
    <row r="303" spans="1:2" x14ac:dyDescent="0.25">
      <c r="A303" t="s">
        <v>100</v>
      </c>
      <c r="B303">
        <v>165</v>
      </c>
    </row>
    <row r="304" spans="1:2" x14ac:dyDescent="0.25">
      <c r="A304" t="s">
        <v>133</v>
      </c>
      <c r="B304" t="s">
        <v>304</v>
      </c>
    </row>
    <row r="305" spans="1:2" x14ac:dyDescent="0.25">
      <c r="A305" t="s">
        <v>134</v>
      </c>
      <c r="B305">
        <v>6</v>
      </c>
    </row>
    <row r="306" spans="1:2" x14ac:dyDescent="0.25">
      <c r="A306" t="s">
        <v>135</v>
      </c>
      <c r="B306">
        <v>3</v>
      </c>
    </row>
    <row r="307" spans="1:2" x14ac:dyDescent="0.25">
      <c r="A307" t="s">
        <v>136</v>
      </c>
      <c r="B307" t="s">
        <v>304</v>
      </c>
    </row>
    <row r="308" spans="1:2" x14ac:dyDescent="0.25">
      <c r="A308" t="s">
        <v>137</v>
      </c>
      <c r="B308">
        <v>9</v>
      </c>
    </row>
    <row r="309" spans="1:2" x14ac:dyDescent="0.25">
      <c r="A309" t="s">
        <v>107</v>
      </c>
      <c r="B309">
        <v>18</v>
      </c>
    </row>
    <row r="310" spans="1:2" x14ac:dyDescent="0.25">
      <c r="A310" t="s">
        <v>108</v>
      </c>
      <c r="B310">
        <v>13</v>
      </c>
    </row>
    <row r="311" spans="1:2" x14ac:dyDescent="0.25">
      <c r="A311" t="s">
        <v>109</v>
      </c>
      <c r="B311">
        <v>2</v>
      </c>
    </row>
    <row r="312" spans="1:2" x14ac:dyDescent="0.25">
      <c r="A312" t="s">
        <v>110</v>
      </c>
      <c r="B312">
        <v>1</v>
      </c>
    </row>
    <row r="313" spans="1:2" x14ac:dyDescent="0.25">
      <c r="A313" t="s">
        <v>111</v>
      </c>
      <c r="B313">
        <v>2</v>
      </c>
    </row>
    <row r="314" spans="1:2" x14ac:dyDescent="0.25">
      <c r="A314" t="s">
        <v>97</v>
      </c>
      <c r="B314">
        <v>21</v>
      </c>
    </row>
    <row r="315" spans="1:2" x14ac:dyDescent="0.25">
      <c r="A315" t="s">
        <v>98</v>
      </c>
      <c r="B315">
        <v>1.1666666666666667</v>
      </c>
    </row>
    <row r="316" spans="1:2" x14ac:dyDescent="0.25">
      <c r="A316" t="s">
        <v>99</v>
      </c>
      <c r="B316">
        <v>142</v>
      </c>
    </row>
    <row r="317" spans="1:2" x14ac:dyDescent="0.25">
      <c r="A317" t="s">
        <v>100</v>
      </c>
      <c r="B317">
        <v>85</v>
      </c>
    </row>
    <row r="318" spans="1:2" x14ac:dyDescent="0.25">
      <c r="A318" t="s">
        <v>167</v>
      </c>
      <c r="B318" t="s">
        <v>304</v>
      </c>
    </row>
    <row r="319" spans="1:2" x14ac:dyDescent="0.25">
      <c r="A319" t="s">
        <v>168</v>
      </c>
      <c r="B319" t="s">
        <v>304</v>
      </c>
    </row>
    <row r="320" spans="1:2" x14ac:dyDescent="0.25">
      <c r="A320" t="s">
        <v>169</v>
      </c>
      <c r="B320">
        <v>33</v>
      </c>
    </row>
    <row r="321" spans="1:2" x14ac:dyDescent="0.25">
      <c r="A321" t="s">
        <v>170</v>
      </c>
      <c r="B321">
        <v>28</v>
      </c>
    </row>
    <row r="322" spans="1:2" x14ac:dyDescent="0.25">
      <c r="A322" t="s">
        <v>171</v>
      </c>
      <c r="B322">
        <v>1</v>
      </c>
    </row>
    <row r="323" spans="1:2" x14ac:dyDescent="0.25">
      <c r="A323" t="s">
        <v>172</v>
      </c>
      <c r="B323">
        <v>1</v>
      </c>
    </row>
    <row r="324" spans="1:2" x14ac:dyDescent="0.25">
      <c r="A324" t="s">
        <v>173</v>
      </c>
      <c r="B324" t="s">
        <v>304</v>
      </c>
    </row>
    <row r="325" spans="1:2" x14ac:dyDescent="0.25">
      <c r="A325" t="s">
        <v>174</v>
      </c>
      <c r="B325">
        <v>12</v>
      </c>
    </row>
    <row r="326" spans="1:2" x14ac:dyDescent="0.25">
      <c r="A326" t="s">
        <v>175</v>
      </c>
      <c r="B326">
        <v>121</v>
      </c>
    </row>
    <row r="327" spans="1:2" x14ac:dyDescent="0.25">
      <c r="A327" t="s">
        <v>176</v>
      </c>
      <c r="B327">
        <v>6</v>
      </c>
    </row>
    <row r="328" spans="1:2" x14ac:dyDescent="0.25">
      <c r="A328" t="s">
        <v>177</v>
      </c>
      <c r="B328" t="s">
        <v>304</v>
      </c>
    </row>
    <row r="329" spans="1:2" x14ac:dyDescent="0.25">
      <c r="A329" t="s">
        <v>178</v>
      </c>
      <c r="B329">
        <v>2</v>
      </c>
    </row>
    <row r="330" spans="1:2" x14ac:dyDescent="0.25">
      <c r="A330" t="s">
        <v>179</v>
      </c>
      <c r="B330">
        <v>6</v>
      </c>
    </row>
    <row r="331" spans="1:2" x14ac:dyDescent="0.25">
      <c r="A331" t="s">
        <v>180</v>
      </c>
      <c r="B331">
        <v>17</v>
      </c>
    </row>
    <row r="332" spans="1:2" x14ac:dyDescent="0.25">
      <c r="A332" t="s">
        <v>181</v>
      </c>
      <c r="B332">
        <v>4</v>
      </c>
    </row>
    <row r="333" spans="1:2" x14ac:dyDescent="0.25">
      <c r="A333" t="s">
        <v>182</v>
      </c>
      <c r="B333">
        <v>7</v>
      </c>
    </row>
    <row r="334" spans="1:2" x14ac:dyDescent="0.25">
      <c r="A334" t="s">
        <v>183</v>
      </c>
      <c r="B334" t="s">
        <v>304</v>
      </c>
    </row>
    <row r="335" spans="1:2" x14ac:dyDescent="0.25">
      <c r="A335" t="s">
        <v>184</v>
      </c>
      <c r="B335" t="s">
        <v>304</v>
      </c>
    </row>
    <row r="336" spans="1:2" x14ac:dyDescent="0.25">
      <c r="A336" t="s">
        <v>185</v>
      </c>
      <c r="B336">
        <v>1</v>
      </c>
    </row>
    <row r="337" spans="1:2" x14ac:dyDescent="0.25">
      <c r="A337" t="s">
        <v>186</v>
      </c>
      <c r="B337">
        <v>2</v>
      </c>
    </row>
    <row r="338" spans="1:2" x14ac:dyDescent="0.25">
      <c r="A338" t="s">
        <v>187</v>
      </c>
      <c r="B338">
        <v>1</v>
      </c>
    </row>
    <row r="339" spans="1:2" x14ac:dyDescent="0.25">
      <c r="A339" t="s">
        <v>188</v>
      </c>
      <c r="B339" t="s">
        <v>304</v>
      </c>
    </row>
    <row r="340" spans="1:2" x14ac:dyDescent="0.25">
      <c r="A340" t="s">
        <v>189</v>
      </c>
      <c r="B340" t="s">
        <v>304</v>
      </c>
    </row>
    <row r="341" spans="1:2" x14ac:dyDescent="0.25">
      <c r="A341" t="s">
        <v>190</v>
      </c>
      <c r="B341">
        <v>6</v>
      </c>
    </row>
    <row r="342" spans="1:2" x14ac:dyDescent="0.25">
      <c r="A342" t="s">
        <v>191</v>
      </c>
      <c r="B342">
        <v>1</v>
      </c>
    </row>
    <row r="343" spans="1:2" x14ac:dyDescent="0.25">
      <c r="A343" t="s">
        <v>192</v>
      </c>
      <c r="B343">
        <v>1</v>
      </c>
    </row>
    <row r="344" spans="1:2" x14ac:dyDescent="0.25">
      <c r="A344" t="s">
        <v>193</v>
      </c>
      <c r="B344" t="s">
        <v>304</v>
      </c>
    </row>
    <row r="345" spans="1:2" x14ac:dyDescent="0.25">
      <c r="A345" t="s">
        <v>194</v>
      </c>
      <c r="B345" t="s">
        <v>304</v>
      </c>
    </row>
    <row r="346" spans="1:2" x14ac:dyDescent="0.25">
      <c r="A346" t="s">
        <v>195</v>
      </c>
      <c r="B346" t="s">
        <v>304</v>
      </c>
    </row>
    <row r="347" spans="1:2" x14ac:dyDescent="0.25">
      <c r="A347" t="s">
        <v>196</v>
      </c>
      <c r="B347" t="s">
        <v>304</v>
      </c>
    </row>
    <row r="348" spans="1:2" x14ac:dyDescent="0.25">
      <c r="A348" t="s">
        <v>197</v>
      </c>
      <c r="B348" t="s">
        <v>304</v>
      </c>
    </row>
    <row r="349" spans="1:2" x14ac:dyDescent="0.25">
      <c r="A349" t="s">
        <v>198</v>
      </c>
      <c r="B349" t="s">
        <v>304</v>
      </c>
    </row>
    <row r="350" spans="1:2" x14ac:dyDescent="0.25">
      <c r="A350" t="s">
        <v>199</v>
      </c>
      <c r="B350">
        <v>2</v>
      </c>
    </row>
    <row r="351" spans="1:2" x14ac:dyDescent="0.25">
      <c r="A351" t="s">
        <v>200</v>
      </c>
      <c r="B351" t="s">
        <v>304</v>
      </c>
    </row>
    <row r="352" spans="1:2" x14ac:dyDescent="0.25">
      <c r="A352" t="s">
        <v>201</v>
      </c>
      <c r="B352" t="s">
        <v>304</v>
      </c>
    </row>
    <row r="353" spans="1:2" x14ac:dyDescent="0.25">
      <c r="A353" t="s">
        <v>202</v>
      </c>
      <c r="B353">
        <v>2</v>
      </c>
    </row>
    <row r="354" spans="1:2" x14ac:dyDescent="0.25">
      <c r="A354" t="s">
        <v>203</v>
      </c>
      <c r="B354">
        <v>12</v>
      </c>
    </row>
    <row r="355" spans="1:2" x14ac:dyDescent="0.25">
      <c r="A355" t="s">
        <v>204</v>
      </c>
      <c r="B355">
        <v>25</v>
      </c>
    </row>
    <row r="356" spans="1:2" x14ac:dyDescent="0.25">
      <c r="A356" t="s">
        <v>205</v>
      </c>
      <c r="B356">
        <v>4</v>
      </c>
    </row>
    <row r="357" spans="1:2" x14ac:dyDescent="0.25">
      <c r="A357" t="s">
        <v>206</v>
      </c>
      <c r="B357">
        <v>35</v>
      </c>
    </row>
    <row r="358" spans="1:2" x14ac:dyDescent="0.25">
      <c r="A358" t="s">
        <v>207</v>
      </c>
      <c r="B358">
        <v>3</v>
      </c>
    </row>
    <row r="359" spans="1:2" x14ac:dyDescent="0.25">
      <c r="A359" t="s">
        <v>208</v>
      </c>
      <c r="B359">
        <v>1</v>
      </c>
    </row>
    <row r="360" spans="1:2" x14ac:dyDescent="0.25">
      <c r="A360" t="s">
        <v>209</v>
      </c>
      <c r="B360">
        <v>2</v>
      </c>
    </row>
    <row r="361" spans="1:2" x14ac:dyDescent="0.25">
      <c r="A361" t="s">
        <v>210</v>
      </c>
      <c r="B361">
        <v>13</v>
      </c>
    </row>
    <row r="362" spans="1:2" x14ac:dyDescent="0.25">
      <c r="A362" t="s">
        <v>211</v>
      </c>
      <c r="B362">
        <v>5</v>
      </c>
    </row>
    <row r="363" spans="1:2" x14ac:dyDescent="0.25">
      <c r="A363" t="s">
        <v>212</v>
      </c>
      <c r="B363" t="s">
        <v>304</v>
      </c>
    </row>
    <row r="364" spans="1:2" x14ac:dyDescent="0.25">
      <c r="A364" t="s">
        <v>213</v>
      </c>
      <c r="B364">
        <v>6</v>
      </c>
    </row>
    <row r="365" spans="1:2" x14ac:dyDescent="0.25">
      <c r="A365" t="s">
        <v>214</v>
      </c>
      <c r="B365">
        <v>13</v>
      </c>
    </row>
    <row r="366" spans="1:2" x14ac:dyDescent="0.25">
      <c r="A366" t="s">
        <v>215</v>
      </c>
      <c r="B366">
        <v>28</v>
      </c>
    </row>
    <row r="367" spans="1:2" x14ac:dyDescent="0.25">
      <c r="A367" t="s">
        <v>216</v>
      </c>
      <c r="B367">
        <v>40</v>
      </c>
    </row>
    <row r="368" spans="1:2" x14ac:dyDescent="0.25">
      <c r="A368" t="s">
        <v>217</v>
      </c>
      <c r="B368">
        <v>2</v>
      </c>
    </row>
    <row r="369" spans="1:2" x14ac:dyDescent="0.25">
      <c r="A369" t="s">
        <v>218</v>
      </c>
      <c r="B369" t="s">
        <v>304</v>
      </c>
    </row>
    <row r="370" spans="1:2" x14ac:dyDescent="0.25">
      <c r="A370" t="s">
        <v>219</v>
      </c>
      <c r="B370">
        <v>1</v>
      </c>
    </row>
    <row r="371" spans="1:2" x14ac:dyDescent="0.25">
      <c r="A371" t="s">
        <v>220</v>
      </c>
      <c r="B371">
        <v>1</v>
      </c>
    </row>
    <row r="372" spans="1:2" x14ac:dyDescent="0.25">
      <c r="A372" t="s">
        <v>221</v>
      </c>
      <c r="B372">
        <v>6</v>
      </c>
    </row>
    <row r="373" spans="1:2" x14ac:dyDescent="0.25">
      <c r="A373" t="s">
        <v>222</v>
      </c>
      <c r="B373" t="s">
        <v>304</v>
      </c>
    </row>
    <row r="374" spans="1:2" x14ac:dyDescent="0.25">
      <c r="A374" t="s">
        <v>223</v>
      </c>
      <c r="B374" t="s">
        <v>304</v>
      </c>
    </row>
    <row r="375" spans="1:2" x14ac:dyDescent="0.25">
      <c r="A375" t="s">
        <v>224</v>
      </c>
      <c r="B375" t="s">
        <v>304</v>
      </c>
    </row>
    <row r="376" spans="1:2" x14ac:dyDescent="0.25">
      <c r="A376" t="s">
        <v>225</v>
      </c>
      <c r="B376">
        <v>7</v>
      </c>
    </row>
    <row r="377" spans="1:2" x14ac:dyDescent="0.25">
      <c r="A377" t="s">
        <v>226</v>
      </c>
      <c r="B377" t="s">
        <v>304</v>
      </c>
    </row>
    <row r="378" spans="1:2" x14ac:dyDescent="0.25">
      <c r="A378" t="s">
        <v>227</v>
      </c>
      <c r="B378">
        <v>2</v>
      </c>
    </row>
    <row r="379" spans="1:2" x14ac:dyDescent="0.25">
      <c r="A379" t="s">
        <v>228</v>
      </c>
      <c r="B379">
        <v>9</v>
      </c>
    </row>
    <row r="380" spans="1:2" x14ac:dyDescent="0.25">
      <c r="A380" t="s">
        <v>229</v>
      </c>
      <c r="B380">
        <v>1</v>
      </c>
    </row>
    <row r="381" spans="1:2" x14ac:dyDescent="0.25">
      <c r="A381" t="s">
        <v>230</v>
      </c>
      <c r="B381" t="s">
        <v>304</v>
      </c>
    </row>
    <row r="382" spans="1:2" x14ac:dyDescent="0.25">
      <c r="A382" t="s">
        <v>231</v>
      </c>
      <c r="B382">
        <v>2</v>
      </c>
    </row>
    <row r="383" spans="1:2" x14ac:dyDescent="0.25">
      <c r="A383" t="s">
        <v>232</v>
      </c>
      <c r="B383">
        <v>1</v>
      </c>
    </row>
    <row r="384" spans="1:2" x14ac:dyDescent="0.25">
      <c r="A384" t="s">
        <v>233</v>
      </c>
      <c r="B384">
        <v>4</v>
      </c>
    </row>
    <row r="385" spans="1:2" x14ac:dyDescent="0.25">
      <c r="A385" t="s">
        <v>234</v>
      </c>
      <c r="B385">
        <v>13</v>
      </c>
    </row>
    <row r="386" spans="1:2" x14ac:dyDescent="0.25">
      <c r="A386" t="s">
        <v>235</v>
      </c>
      <c r="B386">
        <v>25</v>
      </c>
    </row>
    <row r="387" spans="1:2" x14ac:dyDescent="0.25">
      <c r="A387" t="s">
        <v>236</v>
      </c>
      <c r="B387" t="s">
        <v>304</v>
      </c>
    </row>
    <row r="388" spans="1:2" x14ac:dyDescent="0.25">
      <c r="A388" t="s">
        <v>237</v>
      </c>
      <c r="B388">
        <v>12</v>
      </c>
    </row>
    <row r="389" spans="1:2" x14ac:dyDescent="0.25">
      <c r="A389" t="s">
        <v>238</v>
      </c>
      <c r="B389">
        <v>2</v>
      </c>
    </row>
    <row r="390" spans="1:2" x14ac:dyDescent="0.25">
      <c r="A390" t="s">
        <v>239</v>
      </c>
      <c r="B390" t="s">
        <v>304</v>
      </c>
    </row>
    <row r="391" spans="1:2" x14ac:dyDescent="0.25">
      <c r="A391" t="s">
        <v>240</v>
      </c>
      <c r="B391">
        <v>1</v>
      </c>
    </row>
    <row r="392" spans="1:2" x14ac:dyDescent="0.25">
      <c r="A392" t="s">
        <v>241</v>
      </c>
      <c r="B392">
        <v>1</v>
      </c>
    </row>
    <row r="393" spans="1:2" x14ac:dyDescent="0.25">
      <c r="A393" t="s">
        <v>242</v>
      </c>
      <c r="B393">
        <v>1</v>
      </c>
    </row>
    <row r="394" spans="1:2" x14ac:dyDescent="0.25">
      <c r="A394" t="s">
        <v>243</v>
      </c>
      <c r="B394">
        <v>1</v>
      </c>
    </row>
    <row r="395" spans="1:2" x14ac:dyDescent="0.25">
      <c r="A395" t="s">
        <v>244</v>
      </c>
      <c r="B395">
        <v>1</v>
      </c>
    </row>
    <row r="396" spans="1:2" x14ac:dyDescent="0.25">
      <c r="A396" t="s">
        <v>245</v>
      </c>
      <c r="B396">
        <v>1</v>
      </c>
    </row>
    <row r="397" spans="1:2" x14ac:dyDescent="0.25">
      <c r="A397" t="s">
        <v>246</v>
      </c>
      <c r="B397">
        <v>2</v>
      </c>
    </row>
    <row r="398" spans="1:2" x14ac:dyDescent="0.25">
      <c r="A398" t="s">
        <v>247</v>
      </c>
      <c r="B398" t="s">
        <v>304</v>
      </c>
    </row>
    <row r="399" spans="1:2" x14ac:dyDescent="0.25">
      <c r="A399" t="s">
        <v>248</v>
      </c>
      <c r="B399" t="s">
        <v>304</v>
      </c>
    </row>
    <row r="400" spans="1:2" x14ac:dyDescent="0.25">
      <c r="A400" t="s">
        <v>249</v>
      </c>
      <c r="B400">
        <v>1</v>
      </c>
    </row>
    <row r="401" spans="1:2" x14ac:dyDescent="0.25">
      <c r="A401" t="s">
        <v>250</v>
      </c>
      <c r="B401">
        <v>4</v>
      </c>
    </row>
    <row r="402" spans="1:2" x14ac:dyDescent="0.25">
      <c r="A402" t="s">
        <v>251</v>
      </c>
      <c r="B402">
        <v>14</v>
      </c>
    </row>
    <row r="403" spans="1:2" x14ac:dyDescent="0.25">
      <c r="A403" t="s">
        <v>252</v>
      </c>
      <c r="B403">
        <v>26</v>
      </c>
    </row>
    <row r="404" spans="1:2" x14ac:dyDescent="0.25">
      <c r="A404" t="s">
        <v>253</v>
      </c>
      <c r="B404" t="s">
        <v>304</v>
      </c>
    </row>
    <row r="405" spans="1:2" x14ac:dyDescent="0.25">
      <c r="A405" t="s">
        <v>254</v>
      </c>
      <c r="B405" t="s">
        <v>304</v>
      </c>
    </row>
    <row r="406" spans="1:2" x14ac:dyDescent="0.25">
      <c r="A406" t="s">
        <v>255</v>
      </c>
      <c r="B406" t="s">
        <v>304</v>
      </c>
    </row>
    <row r="407" spans="1:2" x14ac:dyDescent="0.25">
      <c r="A407" t="s">
        <v>256</v>
      </c>
      <c r="B407" t="s">
        <v>304</v>
      </c>
    </row>
    <row r="408" spans="1:2" x14ac:dyDescent="0.25">
      <c r="A408" t="s">
        <v>257</v>
      </c>
      <c r="B408" t="s">
        <v>304</v>
      </c>
    </row>
    <row r="409" spans="1:2" x14ac:dyDescent="0.25">
      <c r="A409" t="s">
        <v>258</v>
      </c>
      <c r="B409" t="s">
        <v>304</v>
      </c>
    </row>
    <row r="410" spans="1:2" x14ac:dyDescent="0.25">
      <c r="A410" t="s">
        <v>259</v>
      </c>
      <c r="B410">
        <v>4</v>
      </c>
    </row>
    <row r="411" spans="1:2" x14ac:dyDescent="0.25">
      <c r="A411" t="s">
        <v>260</v>
      </c>
      <c r="B411" t="s">
        <v>304</v>
      </c>
    </row>
    <row r="412" spans="1:2" x14ac:dyDescent="0.25">
      <c r="A412" t="s">
        <v>261</v>
      </c>
      <c r="B412" t="s">
        <v>304</v>
      </c>
    </row>
    <row r="413" spans="1:2" x14ac:dyDescent="0.25">
      <c r="A413" t="s">
        <v>262</v>
      </c>
      <c r="B413" t="s">
        <v>304</v>
      </c>
    </row>
    <row r="414" spans="1:2" x14ac:dyDescent="0.25">
      <c r="A414" t="s">
        <v>263</v>
      </c>
      <c r="B414" t="s">
        <v>304</v>
      </c>
    </row>
    <row r="415" spans="1:2" x14ac:dyDescent="0.25">
      <c r="A415" t="s">
        <v>264</v>
      </c>
      <c r="B415" t="s">
        <v>304</v>
      </c>
    </row>
    <row r="416" spans="1:2" x14ac:dyDescent="0.25">
      <c r="A416" t="s">
        <v>265</v>
      </c>
      <c r="B416">
        <v>2</v>
      </c>
    </row>
    <row r="417" spans="1:2" x14ac:dyDescent="0.25">
      <c r="A417" t="s">
        <v>266</v>
      </c>
      <c r="B417">
        <v>8</v>
      </c>
    </row>
    <row r="418" spans="1:2" x14ac:dyDescent="0.25">
      <c r="A418" t="s">
        <v>267</v>
      </c>
      <c r="B418">
        <v>3</v>
      </c>
    </row>
    <row r="419" spans="1:2" x14ac:dyDescent="0.25">
      <c r="A419" t="s">
        <v>268</v>
      </c>
      <c r="B419" t="s">
        <v>304</v>
      </c>
    </row>
    <row r="420" spans="1:2" x14ac:dyDescent="0.25">
      <c r="A420" t="s">
        <v>269</v>
      </c>
      <c r="B420" t="s">
        <v>304</v>
      </c>
    </row>
    <row r="421" spans="1:2" x14ac:dyDescent="0.25">
      <c r="A421" t="s">
        <v>270</v>
      </c>
      <c r="B421">
        <v>3</v>
      </c>
    </row>
    <row r="422" spans="1:2" x14ac:dyDescent="0.25">
      <c r="A422" t="s">
        <v>271</v>
      </c>
      <c r="B422" t="s">
        <v>304</v>
      </c>
    </row>
    <row r="423" spans="1:2" x14ac:dyDescent="0.25">
      <c r="A423" t="s">
        <v>272</v>
      </c>
      <c r="B423" t="s">
        <v>304</v>
      </c>
    </row>
    <row r="424" spans="1:2" x14ac:dyDescent="0.25">
      <c r="A424" t="s">
        <v>273</v>
      </c>
      <c r="B424" t="s">
        <v>304</v>
      </c>
    </row>
    <row r="425" spans="1:2" x14ac:dyDescent="0.25">
      <c r="A425" t="s">
        <v>274</v>
      </c>
      <c r="B425" t="s">
        <v>304</v>
      </c>
    </row>
    <row r="426" spans="1:2" x14ac:dyDescent="0.25">
      <c r="A426" t="s">
        <v>275</v>
      </c>
      <c r="B426">
        <v>1</v>
      </c>
    </row>
    <row r="427" spans="1:2" x14ac:dyDescent="0.25">
      <c r="A427" t="s">
        <v>276</v>
      </c>
      <c r="B427" t="s">
        <v>304</v>
      </c>
    </row>
    <row r="428" spans="1:2" x14ac:dyDescent="0.25">
      <c r="A428" t="s">
        <v>277</v>
      </c>
      <c r="B428">
        <v>1</v>
      </c>
    </row>
    <row r="429" spans="1:2" x14ac:dyDescent="0.25">
      <c r="A429" t="s">
        <v>278</v>
      </c>
      <c r="B429">
        <v>1</v>
      </c>
    </row>
    <row r="430" spans="1:2" x14ac:dyDescent="0.25">
      <c r="A430" t="s">
        <v>279</v>
      </c>
      <c r="B430">
        <v>2</v>
      </c>
    </row>
    <row r="431" spans="1:2" x14ac:dyDescent="0.25">
      <c r="A431" t="s">
        <v>280</v>
      </c>
      <c r="B431">
        <v>2</v>
      </c>
    </row>
    <row r="432" spans="1:2" x14ac:dyDescent="0.25">
      <c r="A432" t="s">
        <v>281</v>
      </c>
      <c r="B432">
        <v>2</v>
      </c>
    </row>
    <row r="433" spans="1:2" x14ac:dyDescent="0.25">
      <c r="A433" t="s">
        <v>282</v>
      </c>
      <c r="B433">
        <v>5</v>
      </c>
    </row>
    <row r="434" spans="1:2" x14ac:dyDescent="0.25">
      <c r="A434" t="s">
        <v>283</v>
      </c>
      <c r="B434">
        <v>1</v>
      </c>
    </row>
    <row r="435" spans="1:2" x14ac:dyDescent="0.25">
      <c r="A435" t="s">
        <v>284</v>
      </c>
      <c r="B435">
        <v>2</v>
      </c>
    </row>
    <row r="436" spans="1:2" x14ac:dyDescent="0.25">
      <c r="A436" t="s">
        <v>285</v>
      </c>
      <c r="B436">
        <v>1</v>
      </c>
    </row>
    <row r="437" spans="1:2" x14ac:dyDescent="0.25">
      <c r="A437" t="s">
        <v>286</v>
      </c>
      <c r="B437">
        <v>10</v>
      </c>
    </row>
    <row r="438" spans="1:2" x14ac:dyDescent="0.25">
      <c r="A438" t="s">
        <v>287</v>
      </c>
      <c r="B438">
        <v>87</v>
      </c>
    </row>
    <row r="439" spans="1:2" x14ac:dyDescent="0.25">
      <c r="A439" t="s">
        <v>288</v>
      </c>
      <c r="B439">
        <v>1</v>
      </c>
    </row>
    <row r="440" spans="1:2" x14ac:dyDescent="0.25">
      <c r="A440" t="s">
        <v>289</v>
      </c>
      <c r="B440">
        <v>3</v>
      </c>
    </row>
    <row r="441" spans="1:2" x14ac:dyDescent="0.25">
      <c r="A441" t="s">
        <v>290</v>
      </c>
      <c r="B441">
        <v>5</v>
      </c>
    </row>
    <row r="442" spans="1:2" x14ac:dyDescent="0.25">
      <c r="A442" t="s">
        <v>291</v>
      </c>
      <c r="B442" t="s">
        <v>304</v>
      </c>
    </row>
    <row r="443" spans="1:2" x14ac:dyDescent="0.25">
      <c r="A443" t="s">
        <v>292</v>
      </c>
      <c r="B443">
        <v>36</v>
      </c>
    </row>
    <row r="444" spans="1:2" x14ac:dyDescent="0.25">
      <c r="A444" t="s">
        <v>293</v>
      </c>
      <c r="B444">
        <v>321</v>
      </c>
    </row>
    <row r="445" spans="1:2" x14ac:dyDescent="0.25">
      <c r="A445" t="s">
        <v>294</v>
      </c>
      <c r="B445">
        <v>1090</v>
      </c>
    </row>
    <row r="446" spans="1:2" x14ac:dyDescent="0.25">
      <c r="A446" t="s">
        <v>295</v>
      </c>
      <c r="B446">
        <v>3684</v>
      </c>
    </row>
    <row r="447" spans="1:2" x14ac:dyDescent="0.25">
      <c r="A447" t="s">
        <v>296</v>
      </c>
      <c r="B447">
        <v>215</v>
      </c>
    </row>
    <row r="448" spans="1:2" x14ac:dyDescent="0.25">
      <c r="A448" t="s">
        <v>297</v>
      </c>
      <c r="B448" t="s">
        <v>304</v>
      </c>
    </row>
    <row r="449" spans="1:2" x14ac:dyDescent="0.25">
      <c r="A449" t="s">
        <v>298</v>
      </c>
      <c r="B449">
        <v>35</v>
      </c>
    </row>
    <row r="450" spans="1:2" x14ac:dyDescent="0.25">
      <c r="A450" t="s">
        <v>299</v>
      </c>
      <c r="B450">
        <v>368</v>
      </c>
    </row>
    <row r="451" spans="1:2" x14ac:dyDescent="0.25">
      <c r="A451" t="s">
        <v>300</v>
      </c>
      <c r="B451">
        <v>1261</v>
      </c>
    </row>
    <row r="452" spans="1:2" x14ac:dyDescent="0.25">
      <c r="A452" t="s">
        <v>301</v>
      </c>
      <c r="B452">
        <v>236</v>
      </c>
    </row>
    <row r="453" spans="1:2" x14ac:dyDescent="0.25">
      <c r="A453" t="s">
        <v>302</v>
      </c>
      <c r="B453" t="s">
        <v>304</v>
      </c>
    </row>
    <row r="454" spans="1:2" x14ac:dyDescent="0.25">
      <c r="A454" t="s">
        <v>303</v>
      </c>
      <c r="B454" t="s">
        <v>304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454"/>
  <sheetViews>
    <sheetView workbookViewId="0">
      <selection activeCell="B1" sqref="B1:B1048576"/>
    </sheetView>
  </sheetViews>
  <sheetFormatPr baseColWidth="10" defaultRowHeight="15" x14ac:dyDescent="0.25"/>
  <cols>
    <col min="1" max="1" width="58.7109375" bestFit="1" customWidth="1"/>
  </cols>
  <sheetData>
    <row r="1" spans="1:2" x14ac:dyDescent="0.25">
      <c r="A1" t="s">
        <v>54</v>
      </c>
    </row>
    <row r="2" spans="1:2" x14ac:dyDescent="0.25">
      <c r="A2" t="s">
        <v>377</v>
      </c>
    </row>
    <row r="3" spans="1:2" ht="18.75" x14ac:dyDescent="0.3">
      <c r="A3" s="40">
        <v>2018</v>
      </c>
    </row>
    <row r="4" spans="1:2" x14ac:dyDescent="0.25">
      <c r="B4" t="s">
        <v>107</v>
      </c>
    </row>
    <row r="5" spans="1:2" x14ac:dyDescent="0.25">
      <c r="A5" t="s">
        <v>55</v>
      </c>
    </row>
    <row r="6" spans="1:2" x14ac:dyDescent="0.25">
      <c r="A6" t="s">
        <v>56</v>
      </c>
      <c r="B6">
        <v>52</v>
      </c>
    </row>
    <row r="7" spans="1:2" x14ac:dyDescent="0.25">
      <c r="A7" t="s">
        <v>57</v>
      </c>
      <c r="B7">
        <v>121</v>
      </c>
    </row>
    <row r="8" spans="1:2" x14ac:dyDescent="0.25">
      <c r="A8" t="s">
        <v>58</v>
      </c>
      <c r="B8">
        <v>138</v>
      </c>
    </row>
    <row r="9" spans="1:2" x14ac:dyDescent="0.25">
      <c r="A9" t="s">
        <v>59</v>
      </c>
      <c r="B9">
        <v>139</v>
      </c>
    </row>
    <row r="10" spans="1:2" x14ac:dyDescent="0.25">
      <c r="A10" t="s">
        <v>60</v>
      </c>
      <c r="B10" t="s">
        <v>304</v>
      </c>
    </row>
    <row r="11" spans="1:2" x14ac:dyDescent="0.25">
      <c r="A11" t="s">
        <v>61</v>
      </c>
      <c r="B11">
        <v>2</v>
      </c>
    </row>
    <row r="12" spans="1:2" x14ac:dyDescent="0.25">
      <c r="A12" t="s">
        <v>62</v>
      </c>
      <c r="B12">
        <v>5</v>
      </c>
    </row>
    <row r="13" spans="1:2" x14ac:dyDescent="0.25">
      <c r="A13" t="s">
        <v>63</v>
      </c>
      <c r="B13">
        <v>142</v>
      </c>
    </row>
    <row r="14" spans="1:2" x14ac:dyDescent="0.25">
      <c r="A14" t="s">
        <v>64</v>
      </c>
      <c r="B14">
        <v>2</v>
      </c>
    </row>
    <row r="15" spans="1:2" x14ac:dyDescent="0.25">
      <c r="A15" t="s">
        <v>65</v>
      </c>
    </row>
    <row r="16" spans="1:2" x14ac:dyDescent="0.25">
      <c r="A16" t="s">
        <v>56</v>
      </c>
      <c r="B16">
        <v>637</v>
      </c>
    </row>
    <row r="17" spans="1:2" x14ac:dyDescent="0.25">
      <c r="A17" t="s">
        <v>66</v>
      </c>
      <c r="B17">
        <v>428</v>
      </c>
    </row>
    <row r="18" spans="1:2" x14ac:dyDescent="0.25">
      <c r="A18" t="s">
        <v>67</v>
      </c>
      <c r="B18">
        <v>209</v>
      </c>
    </row>
    <row r="19" spans="1:2" x14ac:dyDescent="0.25">
      <c r="A19" t="s">
        <v>68</v>
      </c>
      <c r="B19">
        <v>273</v>
      </c>
    </row>
    <row r="20" spans="1:2" x14ac:dyDescent="0.25">
      <c r="A20" t="s">
        <v>66</v>
      </c>
      <c r="B20">
        <v>161</v>
      </c>
    </row>
    <row r="21" spans="1:2" x14ac:dyDescent="0.25">
      <c r="A21" t="s">
        <v>67</v>
      </c>
      <c r="B21">
        <v>112</v>
      </c>
    </row>
    <row r="22" spans="1:2" x14ac:dyDescent="0.25">
      <c r="A22" t="s">
        <v>69</v>
      </c>
      <c r="B22">
        <v>101</v>
      </c>
    </row>
    <row r="23" spans="1:2" x14ac:dyDescent="0.25">
      <c r="A23" t="s">
        <v>66</v>
      </c>
      <c r="B23">
        <v>63</v>
      </c>
    </row>
    <row r="24" spans="1:2" x14ac:dyDescent="0.25">
      <c r="A24" t="s">
        <v>67</v>
      </c>
      <c r="B24">
        <v>38</v>
      </c>
    </row>
    <row r="25" spans="1:2" x14ac:dyDescent="0.25">
      <c r="A25" t="s">
        <v>32</v>
      </c>
      <c r="B25">
        <v>1511</v>
      </c>
    </row>
    <row r="26" spans="1:2" x14ac:dyDescent="0.25">
      <c r="A26" t="s">
        <v>66</v>
      </c>
      <c r="B26">
        <v>1035</v>
      </c>
    </row>
    <row r="27" spans="1:2" x14ac:dyDescent="0.25">
      <c r="A27" t="s">
        <v>67</v>
      </c>
      <c r="B27">
        <v>476</v>
      </c>
    </row>
    <row r="28" spans="1:2" x14ac:dyDescent="0.25">
      <c r="A28" t="s">
        <v>70</v>
      </c>
      <c r="B28">
        <v>76</v>
      </c>
    </row>
    <row r="29" spans="1:2" x14ac:dyDescent="0.25">
      <c r="A29" t="s">
        <v>66</v>
      </c>
      <c r="B29">
        <v>52</v>
      </c>
    </row>
    <row r="30" spans="1:2" x14ac:dyDescent="0.25">
      <c r="A30" t="s">
        <v>67</v>
      </c>
      <c r="B30">
        <v>24</v>
      </c>
    </row>
    <row r="31" spans="1:2" x14ac:dyDescent="0.25">
      <c r="A31" t="s">
        <v>71</v>
      </c>
      <c r="B31">
        <v>277</v>
      </c>
    </row>
    <row r="32" spans="1:2" x14ac:dyDescent="0.25">
      <c r="A32" t="s">
        <v>66</v>
      </c>
      <c r="B32">
        <v>172</v>
      </c>
    </row>
    <row r="33" spans="1:2" x14ac:dyDescent="0.25">
      <c r="A33" t="s">
        <v>67</v>
      </c>
      <c r="B33">
        <v>105</v>
      </c>
    </row>
    <row r="34" spans="1:2" x14ac:dyDescent="0.25">
      <c r="A34" t="s">
        <v>72</v>
      </c>
      <c r="B34">
        <v>232</v>
      </c>
    </row>
    <row r="35" spans="1:2" x14ac:dyDescent="0.25">
      <c r="A35" t="s">
        <v>66</v>
      </c>
      <c r="B35">
        <v>154</v>
      </c>
    </row>
    <row r="36" spans="1:2" x14ac:dyDescent="0.25">
      <c r="A36" t="s">
        <v>67</v>
      </c>
      <c r="B36">
        <v>78</v>
      </c>
    </row>
    <row r="37" spans="1:2" x14ac:dyDescent="0.25">
      <c r="A37" t="s">
        <v>73</v>
      </c>
      <c r="B37">
        <v>4218</v>
      </c>
    </row>
    <row r="38" spans="1:2" x14ac:dyDescent="0.25">
      <c r="A38" t="s">
        <v>66</v>
      </c>
      <c r="B38">
        <v>3674</v>
      </c>
    </row>
    <row r="39" spans="1:2" x14ac:dyDescent="0.25">
      <c r="A39" t="s">
        <v>67</v>
      </c>
      <c r="B39">
        <v>544</v>
      </c>
    </row>
    <row r="40" spans="1:2" x14ac:dyDescent="0.25">
      <c r="A40" t="s">
        <v>74</v>
      </c>
      <c r="B40">
        <v>93</v>
      </c>
    </row>
    <row r="41" spans="1:2" x14ac:dyDescent="0.25">
      <c r="A41" t="s">
        <v>66</v>
      </c>
      <c r="B41">
        <v>68</v>
      </c>
    </row>
    <row r="42" spans="1:2" x14ac:dyDescent="0.25">
      <c r="A42" t="s">
        <v>67</v>
      </c>
      <c r="B42">
        <v>25</v>
      </c>
    </row>
    <row r="43" spans="1:2" x14ac:dyDescent="0.25">
      <c r="A43" t="s">
        <v>75</v>
      </c>
      <c r="B43">
        <v>240</v>
      </c>
    </row>
    <row r="44" spans="1:2" x14ac:dyDescent="0.25">
      <c r="A44" t="s">
        <v>66</v>
      </c>
      <c r="B44">
        <v>208</v>
      </c>
    </row>
    <row r="45" spans="1:2" x14ac:dyDescent="0.25">
      <c r="A45" t="s">
        <v>67</v>
      </c>
      <c r="B45">
        <v>32</v>
      </c>
    </row>
    <row r="46" spans="1:2" x14ac:dyDescent="0.25">
      <c r="A46" t="s">
        <v>76</v>
      </c>
      <c r="B46">
        <v>341</v>
      </c>
    </row>
    <row r="47" spans="1:2" x14ac:dyDescent="0.25">
      <c r="A47" t="s">
        <v>66</v>
      </c>
      <c r="B47">
        <v>274</v>
      </c>
    </row>
    <row r="48" spans="1:2" x14ac:dyDescent="0.25">
      <c r="A48" t="s">
        <v>67</v>
      </c>
      <c r="B48">
        <v>67</v>
      </c>
    </row>
    <row r="49" spans="1:2" x14ac:dyDescent="0.25">
      <c r="A49" t="s">
        <v>77</v>
      </c>
      <c r="B49">
        <v>7</v>
      </c>
    </row>
    <row r="50" spans="1:2" x14ac:dyDescent="0.25">
      <c r="A50" t="s">
        <v>66</v>
      </c>
      <c r="B50">
        <v>7</v>
      </c>
    </row>
    <row r="51" spans="1:2" x14ac:dyDescent="0.25">
      <c r="A51" t="s">
        <v>67</v>
      </c>
      <c r="B51" t="s">
        <v>304</v>
      </c>
    </row>
    <row r="52" spans="1:2" x14ac:dyDescent="0.25">
      <c r="A52" t="s">
        <v>78</v>
      </c>
      <c r="B52">
        <v>1539</v>
      </c>
    </row>
    <row r="53" spans="1:2" x14ac:dyDescent="0.25">
      <c r="A53" t="s">
        <v>66</v>
      </c>
      <c r="B53">
        <v>1499</v>
      </c>
    </row>
    <row r="54" spans="1:2" x14ac:dyDescent="0.25">
      <c r="A54" t="s">
        <v>67</v>
      </c>
      <c r="B54">
        <v>40</v>
      </c>
    </row>
    <row r="55" spans="1:2" x14ac:dyDescent="0.25">
      <c r="A55" t="s">
        <v>79</v>
      </c>
      <c r="B55">
        <v>57</v>
      </c>
    </row>
    <row r="56" spans="1:2" x14ac:dyDescent="0.25">
      <c r="A56" t="s">
        <v>66</v>
      </c>
      <c r="B56">
        <v>55</v>
      </c>
    </row>
    <row r="57" spans="1:2" x14ac:dyDescent="0.25">
      <c r="A57" t="s">
        <v>67</v>
      </c>
      <c r="B57">
        <v>2</v>
      </c>
    </row>
    <row r="58" spans="1:2" x14ac:dyDescent="0.25">
      <c r="A58" t="s">
        <v>80</v>
      </c>
      <c r="B58">
        <v>21</v>
      </c>
    </row>
    <row r="59" spans="1:2" x14ac:dyDescent="0.25">
      <c r="A59" t="s">
        <v>66</v>
      </c>
      <c r="B59">
        <v>17</v>
      </c>
    </row>
    <row r="60" spans="1:2" x14ac:dyDescent="0.25">
      <c r="A60" t="s">
        <v>67</v>
      </c>
      <c r="B60">
        <v>4</v>
      </c>
    </row>
    <row r="61" spans="1:2" x14ac:dyDescent="0.25">
      <c r="A61" t="s">
        <v>81</v>
      </c>
      <c r="B61">
        <v>60</v>
      </c>
    </row>
    <row r="62" spans="1:2" x14ac:dyDescent="0.25">
      <c r="A62" t="s">
        <v>66</v>
      </c>
      <c r="B62">
        <v>59</v>
      </c>
    </row>
    <row r="63" spans="1:2" x14ac:dyDescent="0.25">
      <c r="A63" t="s">
        <v>67</v>
      </c>
      <c r="B63">
        <v>1</v>
      </c>
    </row>
    <row r="64" spans="1:2" x14ac:dyDescent="0.25">
      <c r="A64" t="s">
        <v>82</v>
      </c>
      <c r="B64" t="s">
        <v>304</v>
      </c>
    </row>
    <row r="65" spans="1:2" x14ac:dyDescent="0.25">
      <c r="A65" t="s">
        <v>66</v>
      </c>
      <c r="B65" t="s">
        <v>304</v>
      </c>
    </row>
    <row r="66" spans="1:2" x14ac:dyDescent="0.25">
      <c r="A66" t="s">
        <v>67</v>
      </c>
      <c r="B66" t="s">
        <v>304</v>
      </c>
    </row>
    <row r="67" spans="1:2" x14ac:dyDescent="0.25">
      <c r="A67" t="s">
        <v>83</v>
      </c>
      <c r="B67">
        <v>102</v>
      </c>
    </row>
    <row r="68" spans="1:2" x14ac:dyDescent="0.25">
      <c r="A68" t="s">
        <v>66</v>
      </c>
      <c r="B68">
        <v>102</v>
      </c>
    </row>
    <row r="69" spans="1:2" x14ac:dyDescent="0.25">
      <c r="A69" t="s">
        <v>67</v>
      </c>
      <c r="B69" t="s">
        <v>304</v>
      </c>
    </row>
    <row r="70" spans="1:2" x14ac:dyDescent="0.25">
      <c r="A70" t="s">
        <v>84</v>
      </c>
      <c r="B70">
        <v>363</v>
      </c>
    </row>
    <row r="71" spans="1:2" x14ac:dyDescent="0.25">
      <c r="A71" t="s">
        <v>66</v>
      </c>
      <c r="B71">
        <v>346</v>
      </c>
    </row>
    <row r="72" spans="1:2" x14ac:dyDescent="0.25">
      <c r="A72" t="s">
        <v>67</v>
      </c>
      <c r="B72">
        <v>17</v>
      </c>
    </row>
    <row r="73" spans="1:2" x14ac:dyDescent="0.25">
      <c r="A73" t="s">
        <v>85</v>
      </c>
      <c r="B73">
        <v>96</v>
      </c>
    </row>
    <row r="74" spans="1:2" x14ac:dyDescent="0.25">
      <c r="A74" t="s">
        <v>66</v>
      </c>
      <c r="B74">
        <v>52</v>
      </c>
    </row>
    <row r="75" spans="1:2" x14ac:dyDescent="0.25">
      <c r="A75" t="s">
        <v>67</v>
      </c>
      <c r="B75">
        <v>44</v>
      </c>
    </row>
    <row r="76" spans="1:2" x14ac:dyDescent="0.25">
      <c r="A76" t="s">
        <v>86</v>
      </c>
    </row>
    <row r="77" spans="1:2" x14ac:dyDescent="0.25">
      <c r="A77" t="s">
        <v>87</v>
      </c>
      <c r="B77">
        <v>27</v>
      </c>
    </row>
    <row r="78" spans="1:2" x14ac:dyDescent="0.25">
      <c r="A78" t="s">
        <v>88</v>
      </c>
      <c r="B78" t="s">
        <v>304</v>
      </c>
    </row>
    <row r="79" spans="1:2" x14ac:dyDescent="0.25">
      <c r="A79" t="s">
        <v>89</v>
      </c>
    </row>
    <row r="80" spans="1:2" x14ac:dyDescent="0.25">
      <c r="A80" t="s">
        <v>90</v>
      </c>
    </row>
    <row r="81" spans="1:2" x14ac:dyDescent="0.25">
      <c r="A81" t="s">
        <v>91</v>
      </c>
      <c r="B81">
        <v>49</v>
      </c>
    </row>
    <row r="82" spans="1:2" x14ac:dyDescent="0.25">
      <c r="A82" t="s">
        <v>92</v>
      </c>
      <c r="B82">
        <v>31</v>
      </c>
    </row>
    <row r="83" spans="1:2" x14ac:dyDescent="0.25">
      <c r="A83" t="s">
        <v>93</v>
      </c>
      <c r="B83">
        <v>1</v>
      </c>
    </row>
    <row r="84" spans="1:2" x14ac:dyDescent="0.25">
      <c r="A84" t="s">
        <v>94</v>
      </c>
    </row>
    <row r="85" spans="1:2" x14ac:dyDescent="0.25">
      <c r="A85" t="s">
        <v>91</v>
      </c>
      <c r="B85">
        <v>128</v>
      </c>
    </row>
    <row r="86" spans="1:2" x14ac:dyDescent="0.25">
      <c r="A86" t="s">
        <v>92</v>
      </c>
      <c r="B86">
        <v>133</v>
      </c>
    </row>
    <row r="87" spans="1:2" x14ac:dyDescent="0.25">
      <c r="A87" t="s">
        <v>93</v>
      </c>
      <c r="B87">
        <v>23</v>
      </c>
    </row>
    <row r="88" spans="1:2" x14ac:dyDescent="0.25">
      <c r="A88" t="s">
        <v>95</v>
      </c>
    </row>
    <row r="89" spans="1:2" x14ac:dyDescent="0.25">
      <c r="A89" t="s">
        <v>96</v>
      </c>
      <c r="B89">
        <v>4169</v>
      </c>
    </row>
    <row r="90" spans="1:2" x14ac:dyDescent="0.25">
      <c r="A90" t="s">
        <v>97</v>
      </c>
      <c r="B90">
        <v>5278</v>
      </c>
    </row>
    <row r="91" spans="1:2" x14ac:dyDescent="0.25">
      <c r="A91" t="s">
        <v>98</v>
      </c>
      <c r="B91">
        <v>1.2660110338210602</v>
      </c>
    </row>
    <row r="92" spans="1:2" x14ac:dyDescent="0.25">
      <c r="A92" t="s">
        <v>99</v>
      </c>
      <c r="B92">
        <v>45451</v>
      </c>
    </row>
    <row r="93" spans="1:2" x14ac:dyDescent="0.25">
      <c r="A93" t="s">
        <v>100</v>
      </c>
      <c r="B93">
        <v>8184</v>
      </c>
    </row>
    <row r="94" spans="1:2" x14ac:dyDescent="0.25">
      <c r="A94" t="s">
        <v>101</v>
      </c>
    </row>
    <row r="95" spans="1:2" x14ac:dyDescent="0.25">
      <c r="A95" t="s">
        <v>102</v>
      </c>
      <c r="B95">
        <v>253</v>
      </c>
    </row>
    <row r="96" spans="1:2" x14ac:dyDescent="0.25">
      <c r="A96" t="s">
        <v>103</v>
      </c>
      <c r="B96">
        <v>165</v>
      </c>
    </row>
    <row r="97" spans="1:2" x14ac:dyDescent="0.25">
      <c r="A97" t="s">
        <v>104</v>
      </c>
      <c r="B97">
        <v>246</v>
      </c>
    </row>
    <row r="98" spans="1:2" x14ac:dyDescent="0.25">
      <c r="A98" t="s">
        <v>105</v>
      </c>
      <c r="B98">
        <v>80</v>
      </c>
    </row>
    <row r="99" spans="1:2" x14ac:dyDescent="0.25">
      <c r="A99" t="s">
        <v>106</v>
      </c>
      <c r="B99">
        <v>17</v>
      </c>
    </row>
    <row r="100" spans="1:2" x14ac:dyDescent="0.25">
      <c r="A100" t="s">
        <v>107</v>
      </c>
      <c r="B100">
        <v>761</v>
      </c>
    </row>
    <row r="101" spans="1:2" x14ac:dyDescent="0.25">
      <c r="A101" t="s">
        <v>108</v>
      </c>
      <c r="B101">
        <v>299</v>
      </c>
    </row>
    <row r="102" spans="1:2" x14ac:dyDescent="0.25">
      <c r="A102" t="s">
        <v>109</v>
      </c>
      <c r="B102">
        <v>208</v>
      </c>
    </row>
    <row r="103" spans="1:2" x14ac:dyDescent="0.25">
      <c r="A103" t="s">
        <v>110</v>
      </c>
      <c r="B103">
        <v>141</v>
      </c>
    </row>
    <row r="104" spans="1:2" x14ac:dyDescent="0.25">
      <c r="A104" t="s">
        <v>111</v>
      </c>
      <c r="B104">
        <v>113</v>
      </c>
    </row>
    <row r="105" spans="1:2" x14ac:dyDescent="0.25">
      <c r="A105" t="s">
        <v>97</v>
      </c>
      <c r="B105">
        <v>1137</v>
      </c>
    </row>
    <row r="106" spans="1:2" x14ac:dyDescent="0.25">
      <c r="A106" t="s">
        <v>98</v>
      </c>
      <c r="B106">
        <v>1.4940867279894876</v>
      </c>
    </row>
    <row r="107" spans="1:2" x14ac:dyDescent="0.25">
      <c r="A107" t="s">
        <v>99</v>
      </c>
      <c r="B107">
        <v>14212</v>
      </c>
    </row>
    <row r="108" spans="1:2" x14ac:dyDescent="0.25">
      <c r="A108" t="s">
        <v>100</v>
      </c>
      <c r="B108">
        <v>2067</v>
      </c>
    </row>
    <row r="109" spans="1:2" x14ac:dyDescent="0.25">
      <c r="A109" t="s">
        <v>112</v>
      </c>
    </row>
    <row r="110" spans="1:2" x14ac:dyDescent="0.25">
      <c r="A110" t="s">
        <v>113</v>
      </c>
      <c r="B110">
        <v>178</v>
      </c>
    </row>
    <row r="111" spans="1:2" x14ac:dyDescent="0.25">
      <c r="A111" t="s">
        <v>114</v>
      </c>
      <c r="B111">
        <v>79</v>
      </c>
    </row>
    <row r="112" spans="1:2" x14ac:dyDescent="0.25">
      <c r="A112" t="s">
        <v>115</v>
      </c>
      <c r="B112" t="s">
        <v>304</v>
      </c>
    </row>
    <row r="113" spans="1:2" x14ac:dyDescent="0.25">
      <c r="A113" t="s">
        <v>116</v>
      </c>
      <c r="B113">
        <v>5</v>
      </c>
    </row>
    <row r="114" spans="1:2" x14ac:dyDescent="0.25">
      <c r="A114" t="s">
        <v>117</v>
      </c>
      <c r="B114" t="s">
        <v>304</v>
      </c>
    </row>
    <row r="115" spans="1:2" x14ac:dyDescent="0.25">
      <c r="A115" t="s">
        <v>118</v>
      </c>
      <c r="B115">
        <v>46</v>
      </c>
    </row>
    <row r="116" spans="1:2" x14ac:dyDescent="0.25">
      <c r="A116" t="s">
        <v>119</v>
      </c>
      <c r="B116">
        <v>26</v>
      </c>
    </row>
    <row r="117" spans="1:2" x14ac:dyDescent="0.25">
      <c r="A117" t="s">
        <v>120</v>
      </c>
      <c r="B117">
        <v>400</v>
      </c>
    </row>
    <row r="118" spans="1:2" x14ac:dyDescent="0.25">
      <c r="A118" t="s">
        <v>121</v>
      </c>
      <c r="B118">
        <v>46</v>
      </c>
    </row>
    <row r="119" spans="1:2" x14ac:dyDescent="0.25">
      <c r="A119" t="s">
        <v>122</v>
      </c>
      <c r="B119" t="s">
        <v>304</v>
      </c>
    </row>
    <row r="120" spans="1:2" x14ac:dyDescent="0.25">
      <c r="A120" t="s">
        <v>123</v>
      </c>
      <c r="B120">
        <v>93</v>
      </c>
    </row>
    <row r="121" spans="1:2" x14ac:dyDescent="0.25">
      <c r="A121" t="s">
        <v>124</v>
      </c>
      <c r="B121">
        <v>171</v>
      </c>
    </row>
    <row r="122" spans="1:2" x14ac:dyDescent="0.25">
      <c r="A122" t="s">
        <v>125</v>
      </c>
      <c r="B122" t="s">
        <v>304</v>
      </c>
    </row>
    <row r="123" spans="1:2" x14ac:dyDescent="0.25">
      <c r="A123" t="s">
        <v>126</v>
      </c>
      <c r="B123">
        <v>153</v>
      </c>
    </row>
    <row r="124" spans="1:2" x14ac:dyDescent="0.25">
      <c r="A124" t="s">
        <v>127</v>
      </c>
      <c r="B124">
        <v>166</v>
      </c>
    </row>
    <row r="125" spans="1:2" x14ac:dyDescent="0.25">
      <c r="A125" t="s">
        <v>128</v>
      </c>
      <c r="B125">
        <v>115</v>
      </c>
    </row>
    <row r="126" spans="1:2" x14ac:dyDescent="0.25">
      <c r="A126" t="s">
        <v>129</v>
      </c>
      <c r="B126">
        <v>241</v>
      </c>
    </row>
    <row r="127" spans="1:2" x14ac:dyDescent="0.25">
      <c r="A127" t="s">
        <v>130</v>
      </c>
      <c r="B127">
        <v>75</v>
      </c>
    </row>
    <row r="128" spans="1:2" x14ac:dyDescent="0.25">
      <c r="A128" t="s">
        <v>131</v>
      </c>
      <c r="B128">
        <v>657</v>
      </c>
    </row>
    <row r="129" spans="1:2" x14ac:dyDescent="0.25">
      <c r="A129" t="s">
        <v>132</v>
      </c>
      <c r="B129">
        <v>68</v>
      </c>
    </row>
    <row r="130" spans="1:2" x14ac:dyDescent="0.25">
      <c r="A130" t="s">
        <v>107</v>
      </c>
      <c r="B130">
        <v>2519</v>
      </c>
    </row>
    <row r="131" spans="1:2" x14ac:dyDescent="0.25">
      <c r="A131" t="s">
        <v>108</v>
      </c>
      <c r="B131">
        <v>1274</v>
      </c>
    </row>
    <row r="132" spans="1:2" x14ac:dyDescent="0.25">
      <c r="A132" t="s">
        <v>109</v>
      </c>
      <c r="B132">
        <v>477</v>
      </c>
    </row>
    <row r="133" spans="1:2" x14ac:dyDescent="0.25">
      <c r="A133" t="s">
        <v>110</v>
      </c>
      <c r="B133">
        <v>520</v>
      </c>
    </row>
    <row r="134" spans="1:2" x14ac:dyDescent="0.25">
      <c r="A134" t="s">
        <v>111</v>
      </c>
      <c r="B134">
        <v>248</v>
      </c>
    </row>
    <row r="135" spans="1:2" x14ac:dyDescent="0.25">
      <c r="A135" t="s">
        <v>97</v>
      </c>
      <c r="B135">
        <v>3539</v>
      </c>
    </row>
    <row r="136" spans="1:2" x14ac:dyDescent="0.25">
      <c r="A136" t="s">
        <v>98</v>
      </c>
      <c r="B136">
        <v>1.4049225883287018</v>
      </c>
    </row>
    <row r="137" spans="1:2" x14ac:dyDescent="0.25">
      <c r="A137" t="s">
        <v>99</v>
      </c>
      <c r="B137">
        <v>26169</v>
      </c>
    </row>
    <row r="138" spans="1:2" x14ac:dyDescent="0.25">
      <c r="A138" t="s">
        <v>100</v>
      </c>
      <c r="B138">
        <v>5128</v>
      </c>
    </row>
    <row r="139" spans="1:2" x14ac:dyDescent="0.25">
      <c r="A139" t="s">
        <v>133</v>
      </c>
    </row>
    <row r="140" spans="1:2" x14ac:dyDescent="0.25">
      <c r="A140" t="s">
        <v>134</v>
      </c>
      <c r="B140">
        <v>461</v>
      </c>
    </row>
    <row r="141" spans="1:2" x14ac:dyDescent="0.25">
      <c r="A141" t="s">
        <v>135</v>
      </c>
      <c r="B141">
        <v>298</v>
      </c>
    </row>
    <row r="142" spans="1:2" x14ac:dyDescent="0.25">
      <c r="A142" t="s">
        <v>136</v>
      </c>
      <c r="B142">
        <v>17</v>
      </c>
    </row>
    <row r="143" spans="1:2" x14ac:dyDescent="0.25">
      <c r="A143" t="s">
        <v>137</v>
      </c>
      <c r="B143">
        <v>113</v>
      </c>
    </row>
    <row r="144" spans="1:2" x14ac:dyDescent="0.25">
      <c r="A144" t="s">
        <v>107</v>
      </c>
      <c r="B144">
        <v>889</v>
      </c>
    </row>
    <row r="145" spans="1:2" x14ac:dyDescent="0.25">
      <c r="A145" t="s">
        <v>108</v>
      </c>
      <c r="B145">
        <v>476</v>
      </c>
    </row>
    <row r="146" spans="1:2" x14ac:dyDescent="0.25">
      <c r="A146" t="s">
        <v>109</v>
      </c>
      <c r="B146">
        <v>203</v>
      </c>
    </row>
    <row r="147" spans="1:2" x14ac:dyDescent="0.25">
      <c r="A147" t="s">
        <v>110</v>
      </c>
      <c r="B147">
        <v>125</v>
      </c>
    </row>
    <row r="148" spans="1:2" x14ac:dyDescent="0.25">
      <c r="A148" t="s">
        <v>111</v>
      </c>
      <c r="B148">
        <v>85</v>
      </c>
    </row>
    <row r="149" spans="1:2" x14ac:dyDescent="0.25">
      <c r="A149" t="s">
        <v>97</v>
      </c>
      <c r="B149">
        <v>600</v>
      </c>
    </row>
    <row r="150" spans="1:2" x14ac:dyDescent="0.25">
      <c r="A150" t="s">
        <v>98</v>
      </c>
      <c r="B150">
        <v>0.67491563554555678</v>
      </c>
    </row>
    <row r="151" spans="1:2" x14ac:dyDescent="0.25">
      <c r="A151" t="s">
        <v>99</v>
      </c>
      <c r="B151">
        <v>5070</v>
      </c>
    </row>
    <row r="152" spans="1:2" x14ac:dyDescent="0.25">
      <c r="A152" t="s">
        <v>100</v>
      </c>
      <c r="B152">
        <v>993</v>
      </c>
    </row>
    <row r="153" spans="1:2" x14ac:dyDescent="0.25">
      <c r="A153" t="s">
        <v>138</v>
      </c>
    </row>
    <row r="154" spans="1:2" x14ac:dyDescent="0.25">
      <c r="A154" t="s">
        <v>107</v>
      </c>
      <c r="B154">
        <v>14</v>
      </c>
    </row>
    <row r="155" spans="1:2" x14ac:dyDescent="0.25">
      <c r="A155" t="s">
        <v>108</v>
      </c>
      <c r="B155">
        <v>7</v>
      </c>
    </row>
    <row r="156" spans="1:2" x14ac:dyDescent="0.25">
      <c r="A156" t="s">
        <v>109</v>
      </c>
      <c r="B156">
        <v>3</v>
      </c>
    </row>
    <row r="157" spans="1:2" x14ac:dyDescent="0.25">
      <c r="A157" t="s">
        <v>110</v>
      </c>
      <c r="B157">
        <v>4</v>
      </c>
    </row>
    <row r="158" spans="1:2" x14ac:dyDescent="0.25">
      <c r="A158" t="s">
        <v>111</v>
      </c>
      <c r="B158" t="s">
        <v>304</v>
      </c>
    </row>
    <row r="159" spans="1:2" x14ac:dyDescent="0.25">
      <c r="A159" t="s">
        <v>97</v>
      </c>
      <c r="B159">
        <v>28</v>
      </c>
    </row>
    <row r="160" spans="1:2" x14ac:dyDescent="0.25">
      <c r="A160" t="s">
        <v>98</v>
      </c>
      <c r="B160">
        <v>2</v>
      </c>
    </row>
    <row r="161" spans="1:2" x14ac:dyDescent="0.25">
      <c r="A161" t="s">
        <v>99</v>
      </c>
      <c r="B161">
        <v>183</v>
      </c>
    </row>
    <row r="162" spans="1:2" x14ac:dyDescent="0.25">
      <c r="A162" t="s">
        <v>100</v>
      </c>
      <c r="B162">
        <v>125</v>
      </c>
    </row>
    <row r="163" spans="1:2" x14ac:dyDescent="0.25">
      <c r="A163" t="s">
        <v>139</v>
      </c>
    </row>
    <row r="164" spans="1:2" x14ac:dyDescent="0.25">
      <c r="A164" t="s">
        <v>140</v>
      </c>
      <c r="B164" t="s">
        <v>304</v>
      </c>
    </row>
    <row r="165" spans="1:2" x14ac:dyDescent="0.25">
      <c r="A165" t="s">
        <v>141</v>
      </c>
      <c r="B165" t="s">
        <v>304</v>
      </c>
    </row>
    <row r="166" spans="1:2" x14ac:dyDescent="0.25">
      <c r="A166" t="s">
        <v>142</v>
      </c>
      <c r="B166" t="s">
        <v>304</v>
      </c>
    </row>
    <row r="167" spans="1:2" x14ac:dyDescent="0.25">
      <c r="A167" t="s">
        <v>143</v>
      </c>
      <c r="B167" t="s">
        <v>304</v>
      </c>
    </row>
    <row r="168" spans="1:2" x14ac:dyDescent="0.25">
      <c r="A168" t="s">
        <v>144</v>
      </c>
      <c r="B168" t="s">
        <v>304</v>
      </c>
    </row>
    <row r="169" spans="1:2" x14ac:dyDescent="0.25">
      <c r="A169" t="s">
        <v>145</v>
      </c>
      <c r="B169" t="s">
        <v>304</v>
      </c>
    </row>
    <row r="170" spans="1:2" x14ac:dyDescent="0.25">
      <c r="A170" t="s">
        <v>146</v>
      </c>
    </row>
    <row r="171" spans="1:2" x14ac:dyDescent="0.25">
      <c r="A171" t="s">
        <v>147</v>
      </c>
      <c r="B171">
        <v>490</v>
      </c>
    </row>
    <row r="172" spans="1:2" x14ac:dyDescent="0.25">
      <c r="A172" t="s">
        <v>148</v>
      </c>
      <c r="B172">
        <v>2914</v>
      </c>
    </row>
    <row r="173" spans="1:2" x14ac:dyDescent="0.25">
      <c r="A173" t="s">
        <v>149</v>
      </c>
      <c r="B173">
        <v>5.9469387755102039</v>
      </c>
    </row>
    <row r="174" spans="1:2" x14ac:dyDescent="0.25">
      <c r="A174" t="s">
        <v>99</v>
      </c>
      <c r="B174">
        <v>11337</v>
      </c>
    </row>
    <row r="175" spans="1:2" x14ac:dyDescent="0.25">
      <c r="A175" t="s">
        <v>150</v>
      </c>
      <c r="B175">
        <v>132</v>
      </c>
    </row>
    <row r="176" spans="1:2" x14ac:dyDescent="0.25">
      <c r="A176" t="s">
        <v>151</v>
      </c>
      <c r="B176">
        <v>36</v>
      </c>
    </row>
    <row r="177" spans="1:2" x14ac:dyDescent="0.25">
      <c r="A177" t="s">
        <v>152</v>
      </c>
      <c r="B177">
        <v>3</v>
      </c>
    </row>
    <row r="178" spans="1:2" x14ac:dyDescent="0.25">
      <c r="A178" t="s">
        <v>153</v>
      </c>
      <c r="B178">
        <v>78</v>
      </c>
    </row>
    <row r="179" spans="1:2" x14ac:dyDescent="0.25">
      <c r="A179" t="s">
        <v>154</v>
      </c>
      <c r="B179">
        <v>12</v>
      </c>
    </row>
    <row r="180" spans="1:2" x14ac:dyDescent="0.25">
      <c r="A180" t="s">
        <v>155</v>
      </c>
      <c r="B180">
        <v>3</v>
      </c>
    </row>
    <row r="181" spans="1:2" x14ac:dyDescent="0.25">
      <c r="A181" t="s">
        <v>148</v>
      </c>
      <c r="B181">
        <v>730</v>
      </c>
    </row>
    <row r="182" spans="1:2" x14ac:dyDescent="0.25">
      <c r="A182" t="s">
        <v>149</v>
      </c>
      <c r="B182">
        <v>5.5303030303030303</v>
      </c>
    </row>
    <row r="183" spans="1:2" x14ac:dyDescent="0.25">
      <c r="A183" t="s">
        <v>99</v>
      </c>
      <c r="B183">
        <v>1685</v>
      </c>
    </row>
    <row r="184" spans="1:2" x14ac:dyDescent="0.25">
      <c r="A184" t="s">
        <v>156</v>
      </c>
      <c r="B184">
        <v>2338</v>
      </c>
    </row>
    <row r="185" spans="1:2" x14ac:dyDescent="0.25">
      <c r="A185" t="s">
        <v>157</v>
      </c>
      <c r="B185">
        <v>15</v>
      </c>
    </row>
    <row r="186" spans="1:2" x14ac:dyDescent="0.25">
      <c r="A186" t="s">
        <v>158</v>
      </c>
      <c r="B186">
        <v>1</v>
      </c>
    </row>
    <row r="187" spans="1:2" x14ac:dyDescent="0.25">
      <c r="A187" t="s">
        <v>159</v>
      </c>
      <c r="B187">
        <v>1</v>
      </c>
    </row>
    <row r="188" spans="1:2" x14ac:dyDescent="0.25">
      <c r="A188" t="s">
        <v>160</v>
      </c>
      <c r="B188">
        <v>5</v>
      </c>
    </row>
    <row r="189" spans="1:2" x14ac:dyDescent="0.25">
      <c r="A189" t="s">
        <v>161</v>
      </c>
      <c r="B189" t="s">
        <v>304</v>
      </c>
    </row>
    <row r="190" spans="1:2" x14ac:dyDescent="0.25">
      <c r="A190" t="s">
        <v>162</v>
      </c>
      <c r="B190">
        <v>1</v>
      </c>
    </row>
    <row r="191" spans="1:2" x14ac:dyDescent="0.25">
      <c r="A191" t="s">
        <v>154</v>
      </c>
      <c r="B191">
        <v>5</v>
      </c>
    </row>
    <row r="192" spans="1:2" x14ac:dyDescent="0.25">
      <c r="A192" t="s">
        <v>163</v>
      </c>
      <c r="B192">
        <v>2</v>
      </c>
    </row>
    <row r="193" spans="1:2" x14ac:dyDescent="0.25">
      <c r="A193" t="s">
        <v>164</v>
      </c>
      <c r="B193" t="s">
        <v>304</v>
      </c>
    </row>
    <row r="194" spans="1:2" x14ac:dyDescent="0.25">
      <c r="A194" t="s">
        <v>148</v>
      </c>
      <c r="B194">
        <v>44</v>
      </c>
    </row>
    <row r="195" spans="1:2" x14ac:dyDescent="0.25">
      <c r="A195" t="s">
        <v>149</v>
      </c>
      <c r="B195">
        <v>2.9333333333333331</v>
      </c>
    </row>
    <row r="196" spans="1:2" x14ac:dyDescent="0.25">
      <c r="A196" t="s">
        <v>99</v>
      </c>
      <c r="B196">
        <v>122</v>
      </c>
    </row>
    <row r="197" spans="1:2" x14ac:dyDescent="0.25">
      <c r="A197" t="s">
        <v>156</v>
      </c>
      <c r="B197">
        <v>197</v>
      </c>
    </row>
    <row r="198" spans="1:2" x14ac:dyDescent="0.25">
      <c r="A198" t="s">
        <v>165</v>
      </c>
    </row>
    <row r="199" spans="1:2" x14ac:dyDescent="0.25">
      <c r="A199" t="s">
        <v>101</v>
      </c>
    </row>
    <row r="200" spans="1:2" x14ac:dyDescent="0.25">
      <c r="A200" t="s">
        <v>102</v>
      </c>
      <c r="B200">
        <v>115</v>
      </c>
    </row>
    <row r="201" spans="1:2" x14ac:dyDescent="0.25">
      <c r="A201" t="s">
        <v>103</v>
      </c>
      <c r="B201">
        <v>76</v>
      </c>
    </row>
    <row r="202" spans="1:2" x14ac:dyDescent="0.25">
      <c r="A202" t="s">
        <v>104</v>
      </c>
      <c r="B202">
        <v>104</v>
      </c>
    </row>
    <row r="203" spans="1:2" x14ac:dyDescent="0.25">
      <c r="A203" t="s">
        <v>105</v>
      </c>
      <c r="B203">
        <v>74</v>
      </c>
    </row>
    <row r="204" spans="1:2" x14ac:dyDescent="0.25">
      <c r="A204" t="s">
        <v>106</v>
      </c>
      <c r="B204">
        <v>36</v>
      </c>
    </row>
    <row r="205" spans="1:2" x14ac:dyDescent="0.25">
      <c r="A205" t="s">
        <v>107</v>
      </c>
      <c r="B205">
        <v>405</v>
      </c>
    </row>
    <row r="206" spans="1:2" x14ac:dyDescent="0.25">
      <c r="A206" t="s">
        <v>108</v>
      </c>
      <c r="B206">
        <v>225</v>
      </c>
    </row>
    <row r="207" spans="1:2" x14ac:dyDescent="0.25">
      <c r="A207" t="s">
        <v>109</v>
      </c>
      <c r="B207">
        <v>80</v>
      </c>
    </row>
    <row r="208" spans="1:2" x14ac:dyDescent="0.25">
      <c r="A208" t="s">
        <v>110</v>
      </c>
      <c r="B208">
        <v>50</v>
      </c>
    </row>
    <row r="209" spans="1:2" x14ac:dyDescent="0.25">
      <c r="A209" t="s">
        <v>111</v>
      </c>
      <c r="B209">
        <v>51</v>
      </c>
    </row>
    <row r="210" spans="1:2" x14ac:dyDescent="0.25">
      <c r="A210" t="s">
        <v>97</v>
      </c>
      <c r="B210">
        <v>964</v>
      </c>
    </row>
    <row r="211" spans="1:2" x14ac:dyDescent="0.25">
      <c r="A211" t="s">
        <v>98</v>
      </c>
      <c r="B211">
        <v>2.3802469135802471</v>
      </c>
    </row>
    <row r="212" spans="1:2" x14ac:dyDescent="0.25">
      <c r="A212" t="s">
        <v>99</v>
      </c>
      <c r="B212">
        <v>8073</v>
      </c>
    </row>
    <row r="213" spans="1:2" x14ac:dyDescent="0.25">
      <c r="A213" t="s">
        <v>100</v>
      </c>
      <c r="B213">
        <v>914</v>
      </c>
    </row>
    <row r="214" spans="1:2" x14ac:dyDescent="0.25">
      <c r="A214" t="s">
        <v>112</v>
      </c>
    </row>
    <row r="215" spans="1:2" x14ac:dyDescent="0.25">
      <c r="A215" t="s">
        <v>113</v>
      </c>
      <c r="B215">
        <v>26</v>
      </c>
    </row>
    <row r="216" spans="1:2" x14ac:dyDescent="0.25">
      <c r="A216" t="s">
        <v>114</v>
      </c>
      <c r="B216">
        <v>10</v>
      </c>
    </row>
    <row r="217" spans="1:2" x14ac:dyDescent="0.25">
      <c r="A217" t="s">
        <v>115</v>
      </c>
      <c r="B217" t="s">
        <v>304</v>
      </c>
    </row>
    <row r="218" spans="1:2" x14ac:dyDescent="0.25">
      <c r="A218" t="s">
        <v>116</v>
      </c>
      <c r="B218">
        <v>2</v>
      </c>
    </row>
    <row r="219" spans="1:2" x14ac:dyDescent="0.25">
      <c r="A219" t="s">
        <v>117</v>
      </c>
      <c r="B219" t="s">
        <v>304</v>
      </c>
    </row>
    <row r="220" spans="1:2" x14ac:dyDescent="0.25">
      <c r="A220" t="s">
        <v>118</v>
      </c>
      <c r="B220">
        <v>12</v>
      </c>
    </row>
    <row r="221" spans="1:2" x14ac:dyDescent="0.25">
      <c r="A221" t="s">
        <v>119</v>
      </c>
      <c r="B221">
        <v>7</v>
      </c>
    </row>
    <row r="222" spans="1:2" x14ac:dyDescent="0.25">
      <c r="A222" t="s">
        <v>120</v>
      </c>
      <c r="B222">
        <v>42</v>
      </c>
    </row>
    <row r="223" spans="1:2" x14ac:dyDescent="0.25">
      <c r="A223" t="s">
        <v>121</v>
      </c>
      <c r="B223">
        <v>9</v>
      </c>
    </row>
    <row r="224" spans="1:2" x14ac:dyDescent="0.25">
      <c r="A224" t="s">
        <v>122</v>
      </c>
      <c r="B224" t="s">
        <v>304</v>
      </c>
    </row>
    <row r="225" spans="1:2" x14ac:dyDescent="0.25">
      <c r="A225" t="s">
        <v>123</v>
      </c>
      <c r="B225">
        <v>10</v>
      </c>
    </row>
    <row r="226" spans="1:2" x14ac:dyDescent="0.25">
      <c r="A226" t="s">
        <v>124</v>
      </c>
      <c r="B226">
        <v>28</v>
      </c>
    </row>
    <row r="227" spans="1:2" x14ac:dyDescent="0.25">
      <c r="A227" t="s">
        <v>125</v>
      </c>
      <c r="B227" t="s">
        <v>304</v>
      </c>
    </row>
    <row r="228" spans="1:2" x14ac:dyDescent="0.25">
      <c r="A228" t="s">
        <v>126</v>
      </c>
      <c r="B228">
        <v>16</v>
      </c>
    </row>
    <row r="229" spans="1:2" x14ac:dyDescent="0.25">
      <c r="A229" t="s">
        <v>127</v>
      </c>
      <c r="B229">
        <v>40</v>
      </c>
    </row>
    <row r="230" spans="1:2" x14ac:dyDescent="0.25">
      <c r="A230" t="s">
        <v>128</v>
      </c>
      <c r="B230">
        <v>51</v>
      </c>
    </row>
    <row r="231" spans="1:2" x14ac:dyDescent="0.25">
      <c r="A231" t="s">
        <v>129</v>
      </c>
      <c r="B231">
        <v>31</v>
      </c>
    </row>
    <row r="232" spans="1:2" x14ac:dyDescent="0.25">
      <c r="A232" t="s">
        <v>130</v>
      </c>
      <c r="B232">
        <v>20</v>
      </c>
    </row>
    <row r="233" spans="1:2" x14ac:dyDescent="0.25">
      <c r="A233" t="s">
        <v>131</v>
      </c>
      <c r="B233">
        <v>51</v>
      </c>
    </row>
    <row r="234" spans="1:2" x14ac:dyDescent="0.25">
      <c r="A234" t="s">
        <v>132</v>
      </c>
      <c r="B234">
        <v>12</v>
      </c>
    </row>
    <row r="235" spans="1:2" x14ac:dyDescent="0.25">
      <c r="A235" t="s">
        <v>107</v>
      </c>
      <c r="B235">
        <v>367</v>
      </c>
    </row>
    <row r="236" spans="1:2" x14ac:dyDescent="0.25">
      <c r="A236" t="s">
        <v>108</v>
      </c>
      <c r="B236">
        <v>200</v>
      </c>
    </row>
    <row r="237" spans="1:2" x14ac:dyDescent="0.25">
      <c r="A237" t="s">
        <v>109</v>
      </c>
      <c r="B237">
        <v>68</v>
      </c>
    </row>
    <row r="238" spans="1:2" x14ac:dyDescent="0.25">
      <c r="A238" t="s">
        <v>110</v>
      </c>
      <c r="B238">
        <v>58</v>
      </c>
    </row>
    <row r="239" spans="1:2" x14ac:dyDescent="0.25">
      <c r="A239" t="s">
        <v>111</v>
      </c>
      <c r="B239">
        <v>41</v>
      </c>
    </row>
    <row r="240" spans="1:2" x14ac:dyDescent="0.25">
      <c r="A240" t="s">
        <v>97</v>
      </c>
      <c r="B240">
        <v>841</v>
      </c>
    </row>
    <row r="241" spans="1:2" x14ac:dyDescent="0.25">
      <c r="A241" t="s">
        <v>98</v>
      </c>
      <c r="B241">
        <v>2.2915531335149866</v>
      </c>
    </row>
    <row r="242" spans="1:2" x14ac:dyDescent="0.25">
      <c r="A242" t="s">
        <v>99</v>
      </c>
      <c r="B242">
        <v>5814</v>
      </c>
    </row>
    <row r="243" spans="1:2" x14ac:dyDescent="0.25">
      <c r="A243" t="s">
        <v>100</v>
      </c>
      <c r="B243">
        <v>601</v>
      </c>
    </row>
    <row r="244" spans="1:2" x14ac:dyDescent="0.25">
      <c r="A244" t="s">
        <v>133</v>
      </c>
    </row>
    <row r="245" spans="1:2" x14ac:dyDescent="0.25">
      <c r="A245" t="s">
        <v>134</v>
      </c>
      <c r="B245">
        <v>105</v>
      </c>
    </row>
    <row r="246" spans="1:2" x14ac:dyDescent="0.25">
      <c r="A246" t="s">
        <v>135</v>
      </c>
      <c r="B246">
        <v>33</v>
      </c>
    </row>
    <row r="247" spans="1:2" x14ac:dyDescent="0.25">
      <c r="A247" t="s">
        <v>136</v>
      </c>
      <c r="B247">
        <v>3</v>
      </c>
    </row>
    <row r="248" spans="1:2" x14ac:dyDescent="0.25">
      <c r="A248" t="s">
        <v>137</v>
      </c>
      <c r="B248">
        <v>26</v>
      </c>
    </row>
    <row r="249" spans="1:2" x14ac:dyDescent="0.25">
      <c r="A249" t="s">
        <v>107</v>
      </c>
      <c r="B249">
        <v>167</v>
      </c>
    </row>
    <row r="250" spans="1:2" x14ac:dyDescent="0.25">
      <c r="A250" t="s">
        <v>108</v>
      </c>
      <c r="B250">
        <v>110</v>
      </c>
    </row>
    <row r="251" spans="1:2" x14ac:dyDescent="0.25">
      <c r="A251" t="s">
        <v>109</v>
      </c>
      <c r="B251">
        <v>28</v>
      </c>
    </row>
    <row r="252" spans="1:2" x14ac:dyDescent="0.25">
      <c r="A252" t="s">
        <v>110</v>
      </c>
      <c r="B252">
        <v>16</v>
      </c>
    </row>
    <row r="253" spans="1:2" x14ac:dyDescent="0.25">
      <c r="A253" t="s">
        <v>111</v>
      </c>
      <c r="B253">
        <v>13</v>
      </c>
    </row>
    <row r="254" spans="1:2" x14ac:dyDescent="0.25">
      <c r="A254" t="s">
        <v>97</v>
      </c>
      <c r="B254">
        <v>141</v>
      </c>
    </row>
    <row r="255" spans="1:2" x14ac:dyDescent="0.25">
      <c r="A255" t="s">
        <v>98</v>
      </c>
      <c r="B255">
        <v>0.84431137724550898</v>
      </c>
    </row>
    <row r="256" spans="1:2" x14ac:dyDescent="0.25">
      <c r="A256" t="s">
        <v>99</v>
      </c>
      <c r="B256">
        <v>1103</v>
      </c>
    </row>
    <row r="257" spans="1:2" x14ac:dyDescent="0.25">
      <c r="A257" t="s">
        <v>100</v>
      </c>
      <c r="B257">
        <v>148</v>
      </c>
    </row>
    <row r="258" spans="1:2" x14ac:dyDescent="0.25">
      <c r="A258" t="s">
        <v>166</v>
      </c>
    </row>
    <row r="259" spans="1:2" x14ac:dyDescent="0.25">
      <c r="A259" t="s">
        <v>101</v>
      </c>
    </row>
    <row r="260" spans="1:2" x14ac:dyDescent="0.25">
      <c r="A260" t="s">
        <v>102</v>
      </c>
      <c r="B260">
        <v>19</v>
      </c>
    </row>
    <row r="261" spans="1:2" x14ac:dyDescent="0.25">
      <c r="A261" t="s">
        <v>103</v>
      </c>
      <c r="B261">
        <v>8</v>
      </c>
    </row>
    <row r="262" spans="1:2" x14ac:dyDescent="0.25">
      <c r="A262" t="s">
        <v>104</v>
      </c>
      <c r="B262">
        <v>17</v>
      </c>
    </row>
    <row r="263" spans="1:2" x14ac:dyDescent="0.25">
      <c r="A263" t="s">
        <v>105</v>
      </c>
      <c r="B263">
        <v>22</v>
      </c>
    </row>
    <row r="264" spans="1:2" x14ac:dyDescent="0.25">
      <c r="A264" t="s">
        <v>106</v>
      </c>
      <c r="B264">
        <v>51</v>
      </c>
    </row>
    <row r="265" spans="1:2" x14ac:dyDescent="0.25">
      <c r="A265" t="s">
        <v>107</v>
      </c>
      <c r="B265">
        <v>117</v>
      </c>
    </row>
    <row r="266" spans="1:2" x14ac:dyDescent="0.25">
      <c r="A266" t="s">
        <v>108</v>
      </c>
      <c r="B266">
        <v>51</v>
      </c>
    </row>
    <row r="267" spans="1:2" x14ac:dyDescent="0.25">
      <c r="A267" t="s">
        <v>109</v>
      </c>
      <c r="B267">
        <v>24</v>
      </c>
    </row>
    <row r="268" spans="1:2" x14ac:dyDescent="0.25">
      <c r="A268" t="s">
        <v>110</v>
      </c>
      <c r="B268">
        <v>20</v>
      </c>
    </row>
    <row r="269" spans="1:2" x14ac:dyDescent="0.25">
      <c r="A269" t="s">
        <v>111</v>
      </c>
      <c r="B269">
        <v>22</v>
      </c>
    </row>
    <row r="270" spans="1:2" x14ac:dyDescent="0.25">
      <c r="A270" t="s">
        <v>97</v>
      </c>
      <c r="B270">
        <v>538</v>
      </c>
    </row>
    <row r="271" spans="1:2" x14ac:dyDescent="0.25">
      <c r="A271" t="s">
        <v>98</v>
      </c>
      <c r="B271">
        <v>4.5982905982905979</v>
      </c>
    </row>
    <row r="272" spans="1:2" x14ac:dyDescent="0.25">
      <c r="A272" t="s">
        <v>99</v>
      </c>
      <c r="B272">
        <v>4357</v>
      </c>
    </row>
    <row r="273" spans="1:2" x14ac:dyDescent="0.25">
      <c r="A273" t="s">
        <v>100</v>
      </c>
      <c r="B273">
        <v>1273</v>
      </c>
    </row>
    <row r="274" spans="1:2" x14ac:dyDescent="0.25">
      <c r="A274" t="s">
        <v>112</v>
      </c>
    </row>
    <row r="275" spans="1:2" x14ac:dyDescent="0.25">
      <c r="A275" t="s">
        <v>113</v>
      </c>
      <c r="B275">
        <v>4</v>
      </c>
    </row>
    <row r="276" spans="1:2" x14ac:dyDescent="0.25">
      <c r="A276" t="s">
        <v>114</v>
      </c>
      <c r="B276" t="s">
        <v>304</v>
      </c>
    </row>
    <row r="277" spans="1:2" x14ac:dyDescent="0.25">
      <c r="A277" t="s">
        <v>115</v>
      </c>
      <c r="B277" t="s">
        <v>304</v>
      </c>
    </row>
    <row r="278" spans="1:2" x14ac:dyDescent="0.25">
      <c r="A278" t="s">
        <v>116</v>
      </c>
      <c r="B278">
        <v>2</v>
      </c>
    </row>
    <row r="279" spans="1:2" x14ac:dyDescent="0.25">
      <c r="A279" t="s">
        <v>117</v>
      </c>
      <c r="B279" t="s">
        <v>304</v>
      </c>
    </row>
    <row r="280" spans="1:2" x14ac:dyDescent="0.25">
      <c r="A280" t="s">
        <v>118</v>
      </c>
      <c r="B280">
        <v>2</v>
      </c>
    </row>
    <row r="281" spans="1:2" x14ac:dyDescent="0.25">
      <c r="A281" t="s">
        <v>119</v>
      </c>
      <c r="B281">
        <v>1</v>
      </c>
    </row>
    <row r="282" spans="1:2" x14ac:dyDescent="0.25">
      <c r="A282" t="s">
        <v>120</v>
      </c>
      <c r="B282" t="s">
        <v>304</v>
      </c>
    </row>
    <row r="283" spans="1:2" x14ac:dyDescent="0.25">
      <c r="A283" t="s">
        <v>121</v>
      </c>
      <c r="B283" t="s">
        <v>304</v>
      </c>
    </row>
    <row r="284" spans="1:2" x14ac:dyDescent="0.25">
      <c r="A284" t="s">
        <v>122</v>
      </c>
      <c r="B284">
        <v>1</v>
      </c>
    </row>
    <row r="285" spans="1:2" x14ac:dyDescent="0.25">
      <c r="A285" t="s">
        <v>123</v>
      </c>
      <c r="B285" t="s">
        <v>304</v>
      </c>
    </row>
    <row r="286" spans="1:2" x14ac:dyDescent="0.25">
      <c r="A286" t="s">
        <v>124</v>
      </c>
      <c r="B286" t="s">
        <v>304</v>
      </c>
    </row>
    <row r="287" spans="1:2" x14ac:dyDescent="0.25">
      <c r="A287" t="s">
        <v>125</v>
      </c>
      <c r="B287" t="s">
        <v>304</v>
      </c>
    </row>
    <row r="288" spans="1:2" x14ac:dyDescent="0.25">
      <c r="A288" t="s">
        <v>126</v>
      </c>
      <c r="B288">
        <v>8</v>
      </c>
    </row>
    <row r="289" spans="1:2" x14ac:dyDescent="0.25">
      <c r="A289" t="s">
        <v>127</v>
      </c>
      <c r="B289">
        <v>1</v>
      </c>
    </row>
    <row r="290" spans="1:2" x14ac:dyDescent="0.25">
      <c r="A290" t="s">
        <v>128</v>
      </c>
      <c r="B290">
        <v>4</v>
      </c>
    </row>
    <row r="291" spans="1:2" x14ac:dyDescent="0.25">
      <c r="A291" t="s">
        <v>129</v>
      </c>
      <c r="B291">
        <v>1</v>
      </c>
    </row>
    <row r="292" spans="1:2" x14ac:dyDescent="0.25">
      <c r="A292" t="s">
        <v>130</v>
      </c>
      <c r="B292">
        <v>4</v>
      </c>
    </row>
    <row r="293" spans="1:2" x14ac:dyDescent="0.25">
      <c r="A293" t="s">
        <v>131</v>
      </c>
      <c r="B293">
        <v>15</v>
      </c>
    </row>
    <row r="294" spans="1:2" x14ac:dyDescent="0.25">
      <c r="A294" t="s">
        <v>132</v>
      </c>
      <c r="B294" t="s">
        <v>304</v>
      </c>
    </row>
    <row r="295" spans="1:2" x14ac:dyDescent="0.25">
      <c r="A295" t="s">
        <v>107</v>
      </c>
      <c r="B295">
        <v>43</v>
      </c>
    </row>
    <row r="296" spans="1:2" x14ac:dyDescent="0.25">
      <c r="A296" t="s">
        <v>108</v>
      </c>
      <c r="B296">
        <v>14</v>
      </c>
    </row>
    <row r="297" spans="1:2" x14ac:dyDescent="0.25">
      <c r="A297" t="s">
        <v>109</v>
      </c>
      <c r="B297">
        <v>9</v>
      </c>
    </row>
    <row r="298" spans="1:2" x14ac:dyDescent="0.25">
      <c r="A298" t="s">
        <v>110</v>
      </c>
      <c r="B298">
        <v>12</v>
      </c>
    </row>
    <row r="299" spans="1:2" x14ac:dyDescent="0.25">
      <c r="A299" t="s">
        <v>111</v>
      </c>
      <c r="B299">
        <v>8</v>
      </c>
    </row>
    <row r="300" spans="1:2" x14ac:dyDescent="0.25">
      <c r="A300" t="s">
        <v>97</v>
      </c>
      <c r="B300">
        <v>197</v>
      </c>
    </row>
    <row r="301" spans="1:2" x14ac:dyDescent="0.25">
      <c r="A301" t="s">
        <v>98</v>
      </c>
      <c r="B301">
        <v>4.5813953488372094</v>
      </c>
    </row>
    <row r="302" spans="1:2" x14ac:dyDescent="0.25">
      <c r="A302" t="s">
        <v>99</v>
      </c>
      <c r="B302">
        <v>1488</v>
      </c>
    </row>
    <row r="303" spans="1:2" x14ac:dyDescent="0.25">
      <c r="A303" t="s">
        <v>100</v>
      </c>
      <c r="B303">
        <v>507</v>
      </c>
    </row>
    <row r="304" spans="1:2" x14ac:dyDescent="0.25">
      <c r="A304" t="s">
        <v>133</v>
      </c>
    </row>
    <row r="305" spans="1:2" x14ac:dyDescent="0.25">
      <c r="A305" t="s">
        <v>134</v>
      </c>
      <c r="B305">
        <v>6</v>
      </c>
    </row>
    <row r="306" spans="1:2" x14ac:dyDescent="0.25">
      <c r="A306" t="s">
        <v>135</v>
      </c>
      <c r="B306" t="s">
        <v>304</v>
      </c>
    </row>
    <row r="307" spans="1:2" x14ac:dyDescent="0.25">
      <c r="A307" t="s">
        <v>136</v>
      </c>
      <c r="B307" t="s">
        <v>304</v>
      </c>
    </row>
    <row r="308" spans="1:2" x14ac:dyDescent="0.25">
      <c r="A308" t="s">
        <v>137</v>
      </c>
      <c r="B308">
        <v>10</v>
      </c>
    </row>
    <row r="309" spans="1:2" x14ac:dyDescent="0.25">
      <c r="A309" t="s">
        <v>107</v>
      </c>
      <c r="B309">
        <v>16</v>
      </c>
    </row>
    <row r="310" spans="1:2" x14ac:dyDescent="0.25">
      <c r="A310" t="s">
        <v>108</v>
      </c>
      <c r="B310">
        <v>8</v>
      </c>
    </row>
    <row r="311" spans="1:2" x14ac:dyDescent="0.25">
      <c r="A311" t="s">
        <v>109</v>
      </c>
      <c r="B311">
        <v>8</v>
      </c>
    </row>
    <row r="312" spans="1:2" x14ac:dyDescent="0.25">
      <c r="A312" t="s">
        <v>110</v>
      </c>
      <c r="B312" t="s">
        <v>304</v>
      </c>
    </row>
    <row r="313" spans="1:2" x14ac:dyDescent="0.25">
      <c r="A313" t="s">
        <v>111</v>
      </c>
      <c r="B313" t="s">
        <v>304</v>
      </c>
    </row>
    <row r="314" spans="1:2" x14ac:dyDescent="0.25">
      <c r="A314" t="s">
        <v>97</v>
      </c>
      <c r="B314">
        <v>52</v>
      </c>
    </row>
    <row r="315" spans="1:2" x14ac:dyDescent="0.25">
      <c r="A315" t="s">
        <v>98</v>
      </c>
      <c r="B315">
        <v>3.25</v>
      </c>
    </row>
    <row r="316" spans="1:2" x14ac:dyDescent="0.25">
      <c r="A316" t="s">
        <v>99</v>
      </c>
      <c r="B316">
        <v>237</v>
      </c>
    </row>
    <row r="317" spans="1:2" x14ac:dyDescent="0.25">
      <c r="A317" t="s">
        <v>100</v>
      </c>
      <c r="B317">
        <v>83</v>
      </c>
    </row>
    <row r="318" spans="1:2" x14ac:dyDescent="0.25">
      <c r="A318" t="s">
        <v>167</v>
      </c>
    </row>
    <row r="319" spans="1:2" x14ac:dyDescent="0.25">
      <c r="A319" t="s">
        <v>168</v>
      </c>
    </row>
    <row r="320" spans="1:2" x14ac:dyDescent="0.25">
      <c r="A320" t="s">
        <v>169</v>
      </c>
      <c r="B320">
        <v>37</v>
      </c>
    </row>
    <row r="321" spans="1:2" x14ac:dyDescent="0.25">
      <c r="A321" t="s">
        <v>170</v>
      </c>
      <c r="B321">
        <v>29</v>
      </c>
    </row>
    <row r="322" spans="1:2" x14ac:dyDescent="0.25">
      <c r="A322" t="s">
        <v>171</v>
      </c>
      <c r="B322">
        <v>1</v>
      </c>
    </row>
    <row r="323" spans="1:2" x14ac:dyDescent="0.25">
      <c r="A323" t="s">
        <v>172</v>
      </c>
      <c r="B323">
        <v>1</v>
      </c>
    </row>
    <row r="324" spans="1:2" x14ac:dyDescent="0.25">
      <c r="A324" t="s">
        <v>173</v>
      </c>
      <c r="B324" t="s">
        <v>304</v>
      </c>
    </row>
    <row r="325" spans="1:2" x14ac:dyDescent="0.25">
      <c r="A325" t="s">
        <v>174</v>
      </c>
      <c r="B325">
        <v>13</v>
      </c>
    </row>
    <row r="326" spans="1:2" x14ac:dyDescent="0.25">
      <c r="A326" t="s">
        <v>175</v>
      </c>
      <c r="B326">
        <v>120</v>
      </c>
    </row>
    <row r="327" spans="1:2" x14ac:dyDescent="0.25">
      <c r="A327" t="s">
        <v>176</v>
      </c>
      <c r="B327">
        <v>6</v>
      </c>
    </row>
    <row r="328" spans="1:2" x14ac:dyDescent="0.25">
      <c r="A328" t="s">
        <v>177</v>
      </c>
    </row>
    <row r="329" spans="1:2" x14ac:dyDescent="0.25">
      <c r="A329" t="s">
        <v>178</v>
      </c>
      <c r="B329">
        <v>2</v>
      </c>
    </row>
    <row r="330" spans="1:2" x14ac:dyDescent="0.25">
      <c r="A330" t="s">
        <v>179</v>
      </c>
      <c r="B330">
        <v>6</v>
      </c>
    </row>
    <row r="331" spans="1:2" x14ac:dyDescent="0.25">
      <c r="A331" t="s">
        <v>180</v>
      </c>
      <c r="B331">
        <v>17</v>
      </c>
    </row>
    <row r="332" spans="1:2" x14ac:dyDescent="0.25">
      <c r="A332" t="s">
        <v>181</v>
      </c>
      <c r="B332">
        <v>4</v>
      </c>
    </row>
    <row r="333" spans="1:2" x14ac:dyDescent="0.25">
      <c r="A333" t="s">
        <v>182</v>
      </c>
      <c r="B333">
        <v>7</v>
      </c>
    </row>
    <row r="334" spans="1:2" x14ac:dyDescent="0.25">
      <c r="A334" t="s">
        <v>183</v>
      </c>
      <c r="B334" t="s">
        <v>304</v>
      </c>
    </row>
    <row r="335" spans="1:2" x14ac:dyDescent="0.25">
      <c r="A335" t="s">
        <v>184</v>
      </c>
      <c r="B335" t="s">
        <v>304</v>
      </c>
    </row>
    <row r="336" spans="1:2" x14ac:dyDescent="0.25">
      <c r="A336" t="s">
        <v>185</v>
      </c>
      <c r="B336">
        <v>2</v>
      </c>
    </row>
    <row r="337" spans="1:2" x14ac:dyDescent="0.25">
      <c r="A337" t="s">
        <v>186</v>
      </c>
      <c r="B337">
        <v>2</v>
      </c>
    </row>
    <row r="338" spans="1:2" x14ac:dyDescent="0.25">
      <c r="A338" t="s">
        <v>187</v>
      </c>
      <c r="B338" t="s">
        <v>304</v>
      </c>
    </row>
    <row r="339" spans="1:2" x14ac:dyDescent="0.25">
      <c r="A339" t="s">
        <v>188</v>
      </c>
      <c r="B339" t="s">
        <v>304</v>
      </c>
    </row>
    <row r="340" spans="1:2" x14ac:dyDescent="0.25">
      <c r="A340" t="s">
        <v>189</v>
      </c>
    </row>
    <row r="341" spans="1:2" x14ac:dyDescent="0.25">
      <c r="A341" t="s">
        <v>190</v>
      </c>
      <c r="B341">
        <v>6</v>
      </c>
    </row>
    <row r="342" spans="1:2" x14ac:dyDescent="0.25">
      <c r="A342" t="s">
        <v>191</v>
      </c>
      <c r="B342">
        <v>1</v>
      </c>
    </row>
    <row r="343" spans="1:2" x14ac:dyDescent="0.25">
      <c r="A343" t="s">
        <v>192</v>
      </c>
      <c r="B343">
        <v>1</v>
      </c>
    </row>
    <row r="344" spans="1:2" x14ac:dyDescent="0.25">
      <c r="A344" t="s">
        <v>193</v>
      </c>
      <c r="B344" t="s">
        <v>304</v>
      </c>
    </row>
    <row r="345" spans="1:2" x14ac:dyDescent="0.25">
      <c r="A345" t="s">
        <v>194</v>
      </c>
      <c r="B345" t="s">
        <v>304</v>
      </c>
    </row>
    <row r="346" spans="1:2" x14ac:dyDescent="0.25">
      <c r="A346" t="s">
        <v>195</v>
      </c>
      <c r="B346" t="s">
        <v>304</v>
      </c>
    </row>
    <row r="347" spans="1:2" x14ac:dyDescent="0.25">
      <c r="A347" t="s">
        <v>196</v>
      </c>
      <c r="B347" t="s">
        <v>304</v>
      </c>
    </row>
    <row r="348" spans="1:2" x14ac:dyDescent="0.25">
      <c r="A348" t="s">
        <v>197</v>
      </c>
      <c r="B348" t="s">
        <v>304</v>
      </c>
    </row>
    <row r="349" spans="1:2" x14ac:dyDescent="0.25">
      <c r="A349" t="s">
        <v>198</v>
      </c>
      <c r="B349" t="s">
        <v>304</v>
      </c>
    </row>
    <row r="350" spans="1:2" x14ac:dyDescent="0.25">
      <c r="A350" t="s">
        <v>199</v>
      </c>
      <c r="B350">
        <v>2</v>
      </c>
    </row>
    <row r="351" spans="1:2" x14ac:dyDescent="0.25">
      <c r="A351" t="s">
        <v>200</v>
      </c>
      <c r="B351" t="s">
        <v>304</v>
      </c>
    </row>
    <row r="352" spans="1:2" x14ac:dyDescent="0.25">
      <c r="A352" t="s">
        <v>201</v>
      </c>
    </row>
    <row r="353" spans="1:2" x14ac:dyDescent="0.25">
      <c r="A353" t="s">
        <v>202</v>
      </c>
      <c r="B353">
        <v>2</v>
      </c>
    </row>
    <row r="354" spans="1:2" x14ac:dyDescent="0.25">
      <c r="A354" t="s">
        <v>203</v>
      </c>
      <c r="B354">
        <v>9</v>
      </c>
    </row>
    <row r="355" spans="1:2" x14ac:dyDescent="0.25">
      <c r="A355" t="s">
        <v>204</v>
      </c>
      <c r="B355">
        <v>26</v>
      </c>
    </row>
    <row r="356" spans="1:2" x14ac:dyDescent="0.25">
      <c r="A356" t="s">
        <v>205</v>
      </c>
      <c r="B356">
        <v>5</v>
      </c>
    </row>
    <row r="357" spans="1:2" x14ac:dyDescent="0.25">
      <c r="A357" t="s">
        <v>206</v>
      </c>
      <c r="B357">
        <v>37</v>
      </c>
    </row>
    <row r="358" spans="1:2" x14ac:dyDescent="0.25">
      <c r="A358" t="s">
        <v>207</v>
      </c>
      <c r="B358">
        <v>3</v>
      </c>
    </row>
    <row r="359" spans="1:2" x14ac:dyDescent="0.25">
      <c r="A359" t="s">
        <v>208</v>
      </c>
      <c r="B359">
        <v>1</v>
      </c>
    </row>
    <row r="360" spans="1:2" x14ac:dyDescent="0.25">
      <c r="A360" t="s">
        <v>209</v>
      </c>
      <c r="B360">
        <v>2</v>
      </c>
    </row>
    <row r="361" spans="1:2" x14ac:dyDescent="0.25">
      <c r="A361" t="s">
        <v>210</v>
      </c>
      <c r="B361">
        <v>12</v>
      </c>
    </row>
    <row r="362" spans="1:2" x14ac:dyDescent="0.25">
      <c r="A362" t="s">
        <v>211</v>
      </c>
      <c r="B362">
        <v>4</v>
      </c>
    </row>
    <row r="363" spans="1:2" x14ac:dyDescent="0.25">
      <c r="A363" t="s">
        <v>212</v>
      </c>
      <c r="B363" t="s">
        <v>304</v>
      </c>
    </row>
    <row r="364" spans="1:2" x14ac:dyDescent="0.25">
      <c r="A364" t="s">
        <v>213</v>
      </c>
      <c r="B364">
        <v>6</v>
      </c>
    </row>
    <row r="365" spans="1:2" x14ac:dyDescent="0.25">
      <c r="A365" t="s">
        <v>214</v>
      </c>
      <c r="B365">
        <v>14</v>
      </c>
    </row>
    <row r="366" spans="1:2" x14ac:dyDescent="0.25">
      <c r="A366" t="s">
        <v>215</v>
      </c>
      <c r="B366">
        <v>27</v>
      </c>
    </row>
    <row r="367" spans="1:2" x14ac:dyDescent="0.25">
      <c r="A367" t="s">
        <v>216</v>
      </c>
      <c r="B367">
        <v>38</v>
      </c>
    </row>
    <row r="368" spans="1:2" x14ac:dyDescent="0.25">
      <c r="A368" t="s">
        <v>217</v>
      </c>
      <c r="B368">
        <v>3</v>
      </c>
    </row>
    <row r="369" spans="1:2" x14ac:dyDescent="0.25">
      <c r="A369" t="s">
        <v>218</v>
      </c>
    </row>
    <row r="370" spans="1:2" x14ac:dyDescent="0.25">
      <c r="A370" t="s">
        <v>219</v>
      </c>
      <c r="B370">
        <v>1</v>
      </c>
    </row>
    <row r="371" spans="1:2" x14ac:dyDescent="0.25">
      <c r="A371" t="s">
        <v>220</v>
      </c>
      <c r="B371">
        <v>1</v>
      </c>
    </row>
    <row r="372" spans="1:2" x14ac:dyDescent="0.25">
      <c r="A372" t="s">
        <v>221</v>
      </c>
      <c r="B372">
        <v>6</v>
      </c>
    </row>
    <row r="373" spans="1:2" x14ac:dyDescent="0.25">
      <c r="A373" t="s">
        <v>222</v>
      </c>
      <c r="B373" t="s">
        <v>304</v>
      </c>
    </row>
    <row r="374" spans="1:2" x14ac:dyDescent="0.25">
      <c r="A374" t="s">
        <v>223</v>
      </c>
      <c r="B374" t="s">
        <v>304</v>
      </c>
    </row>
    <row r="375" spans="1:2" x14ac:dyDescent="0.25">
      <c r="A375" t="s">
        <v>224</v>
      </c>
      <c r="B375" t="s">
        <v>304</v>
      </c>
    </row>
    <row r="376" spans="1:2" x14ac:dyDescent="0.25">
      <c r="A376" t="s">
        <v>225</v>
      </c>
      <c r="B376">
        <v>7</v>
      </c>
    </row>
    <row r="377" spans="1:2" x14ac:dyDescent="0.25">
      <c r="A377" t="s">
        <v>226</v>
      </c>
      <c r="B377" t="s">
        <v>304</v>
      </c>
    </row>
    <row r="378" spans="1:2" x14ac:dyDescent="0.25">
      <c r="A378" t="s">
        <v>227</v>
      </c>
      <c r="B378">
        <v>2</v>
      </c>
    </row>
    <row r="379" spans="1:2" x14ac:dyDescent="0.25">
      <c r="A379" t="s">
        <v>228</v>
      </c>
      <c r="B379">
        <v>10</v>
      </c>
    </row>
    <row r="380" spans="1:2" x14ac:dyDescent="0.25">
      <c r="A380" t="s">
        <v>229</v>
      </c>
      <c r="B380">
        <v>1</v>
      </c>
    </row>
    <row r="381" spans="1:2" x14ac:dyDescent="0.25">
      <c r="A381" t="s">
        <v>230</v>
      </c>
    </row>
    <row r="382" spans="1:2" x14ac:dyDescent="0.25">
      <c r="A382" t="s">
        <v>231</v>
      </c>
      <c r="B382">
        <v>3</v>
      </c>
    </row>
    <row r="383" spans="1:2" x14ac:dyDescent="0.25">
      <c r="A383" t="s">
        <v>232</v>
      </c>
      <c r="B383">
        <v>1</v>
      </c>
    </row>
    <row r="384" spans="1:2" x14ac:dyDescent="0.25">
      <c r="A384" t="s">
        <v>233</v>
      </c>
      <c r="B384">
        <v>4</v>
      </c>
    </row>
    <row r="385" spans="1:2" x14ac:dyDescent="0.25">
      <c r="A385" t="s">
        <v>234</v>
      </c>
      <c r="B385">
        <v>12</v>
      </c>
    </row>
    <row r="386" spans="1:2" x14ac:dyDescent="0.25">
      <c r="A386" t="s">
        <v>235</v>
      </c>
      <c r="B386">
        <v>24</v>
      </c>
    </row>
    <row r="387" spans="1:2" x14ac:dyDescent="0.25">
      <c r="A387" t="s">
        <v>236</v>
      </c>
      <c r="B387">
        <v>2</v>
      </c>
    </row>
    <row r="388" spans="1:2" x14ac:dyDescent="0.25">
      <c r="A388" t="s">
        <v>237</v>
      </c>
      <c r="B388">
        <v>12</v>
      </c>
    </row>
    <row r="389" spans="1:2" x14ac:dyDescent="0.25">
      <c r="A389" t="s">
        <v>238</v>
      </c>
      <c r="B389">
        <v>1</v>
      </c>
    </row>
    <row r="390" spans="1:2" x14ac:dyDescent="0.25">
      <c r="A390" t="s">
        <v>239</v>
      </c>
    </row>
    <row r="391" spans="1:2" x14ac:dyDescent="0.25">
      <c r="A391" t="s">
        <v>240</v>
      </c>
      <c r="B391" t="s">
        <v>304</v>
      </c>
    </row>
    <row r="392" spans="1:2" x14ac:dyDescent="0.25">
      <c r="A392" t="s">
        <v>241</v>
      </c>
      <c r="B392">
        <v>1</v>
      </c>
    </row>
    <row r="393" spans="1:2" x14ac:dyDescent="0.25">
      <c r="A393" t="s">
        <v>242</v>
      </c>
      <c r="B393">
        <v>3</v>
      </c>
    </row>
    <row r="394" spans="1:2" x14ac:dyDescent="0.25">
      <c r="A394" t="s">
        <v>243</v>
      </c>
      <c r="B394">
        <v>1</v>
      </c>
    </row>
    <row r="395" spans="1:2" x14ac:dyDescent="0.25">
      <c r="A395" t="s">
        <v>244</v>
      </c>
      <c r="B395">
        <v>1</v>
      </c>
    </row>
    <row r="396" spans="1:2" x14ac:dyDescent="0.25">
      <c r="A396" t="s">
        <v>245</v>
      </c>
      <c r="B396">
        <v>1</v>
      </c>
    </row>
    <row r="397" spans="1:2" x14ac:dyDescent="0.25">
      <c r="A397" t="s">
        <v>246</v>
      </c>
      <c r="B397">
        <v>2</v>
      </c>
    </row>
    <row r="398" spans="1:2" x14ac:dyDescent="0.25">
      <c r="A398" t="s">
        <v>247</v>
      </c>
      <c r="B398" t="s">
        <v>304</v>
      </c>
    </row>
    <row r="399" spans="1:2" x14ac:dyDescent="0.25">
      <c r="A399" t="s">
        <v>248</v>
      </c>
      <c r="B399" t="s">
        <v>304</v>
      </c>
    </row>
    <row r="400" spans="1:2" x14ac:dyDescent="0.25">
      <c r="A400" t="s">
        <v>249</v>
      </c>
      <c r="B400">
        <v>1</v>
      </c>
    </row>
    <row r="401" spans="1:2" x14ac:dyDescent="0.25">
      <c r="A401" t="s">
        <v>250</v>
      </c>
      <c r="B401">
        <v>4</v>
      </c>
    </row>
    <row r="402" spans="1:2" x14ac:dyDescent="0.25">
      <c r="A402" t="s">
        <v>251</v>
      </c>
      <c r="B402">
        <v>14</v>
      </c>
    </row>
    <row r="403" spans="1:2" x14ac:dyDescent="0.25">
      <c r="A403" t="s">
        <v>252</v>
      </c>
      <c r="B403">
        <v>29</v>
      </c>
    </row>
    <row r="404" spans="1:2" x14ac:dyDescent="0.25">
      <c r="A404" t="s">
        <v>253</v>
      </c>
    </row>
    <row r="405" spans="1:2" x14ac:dyDescent="0.25">
      <c r="A405" t="s">
        <v>254</v>
      </c>
      <c r="B405" t="s">
        <v>304</v>
      </c>
    </row>
    <row r="406" spans="1:2" x14ac:dyDescent="0.25">
      <c r="A406" t="s">
        <v>255</v>
      </c>
      <c r="B406" t="s">
        <v>304</v>
      </c>
    </row>
    <row r="407" spans="1:2" x14ac:dyDescent="0.25">
      <c r="A407" t="s">
        <v>256</v>
      </c>
      <c r="B407" t="s">
        <v>304</v>
      </c>
    </row>
    <row r="408" spans="1:2" x14ac:dyDescent="0.25">
      <c r="A408" t="s">
        <v>257</v>
      </c>
      <c r="B408" t="s">
        <v>304</v>
      </c>
    </row>
    <row r="409" spans="1:2" x14ac:dyDescent="0.25">
      <c r="A409" t="s">
        <v>258</v>
      </c>
      <c r="B409" t="s">
        <v>304</v>
      </c>
    </row>
    <row r="410" spans="1:2" x14ac:dyDescent="0.25">
      <c r="A410" t="s">
        <v>259</v>
      </c>
      <c r="B410">
        <v>4</v>
      </c>
    </row>
    <row r="411" spans="1:2" x14ac:dyDescent="0.25">
      <c r="A411" t="s">
        <v>260</v>
      </c>
      <c r="B411" t="s">
        <v>304</v>
      </c>
    </row>
    <row r="412" spans="1:2" x14ac:dyDescent="0.25">
      <c r="A412" t="s">
        <v>261</v>
      </c>
      <c r="B412" t="s">
        <v>304</v>
      </c>
    </row>
    <row r="413" spans="1:2" x14ac:dyDescent="0.25">
      <c r="A413" t="s">
        <v>262</v>
      </c>
      <c r="B413" t="s">
        <v>304</v>
      </c>
    </row>
    <row r="414" spans="1:2" x14ac:dyDescent="0.25">
      <c r="A414" t="s">
        <v>263</v>
      </c>
      <c r="B414" t="s">
        <v>304</v>
      </c>
    </row>
    <row r="415" spans="1:2" x14ac:dyDescent="0.25">
      <c r="A415" t="s">
        <v>264</v>
      </c>
    </row>
    <row r="416" spans="1:2" x14ac:dyDescent="0.25">
      <c r="A416" t="s">
        <v>265</v>
      </c>
      <c r="B416">
        <v>2</v>
      </c>
    </row>
    <row r="417" spans="1:2" x14ac:dyDescent="0.25">
      <c r="A417" t="s">
        <v>266</v>
      </c>
      <c r="B417">
        <v>8</v>
      </c>
    </row>
    <row r="418" spans="1:2" x14ac:dyDescent="0.25">
      <c r="A418" t="s">
        <v>267</v>
      </c>
      <c r="B418">
        <v>3</v>
      </c>
    </row>
    <row r="419" spans="1:2" x14ac:dyDescent="0.25">
      <c r="A419" t="s">
        <v>268</v>
      </c>
      <c r="B419" t="s">
        <v>304</v>
      </c>
    </row>
    <row r="420" spans="1:2" x14ac:dyDescent="0.25">
      <c r="A420" t="s">
        <v>269</v>
      </c>
      <c r="B420" t="s">
        <v>304</v>
      </c>
    </row>
    <row r="421" spans="1:2" x14ac:dyDescent="0.25">
      <c r="A421" t="s">
        <v>270</v>
      </c>
      <c r="B421">
        <v>3</v>
      </c>
    </row>
    <row r="422" spans="1:2" x14ac:dyDescent="0.25">
      <c r="A422" t="s">
        <v>271</v>
      </c>
      <c r="B422" t="s">
        <v>304</v>
      </c>
    </row>
    <row r="423" spans="1:2" x14ac:dyDescent="0.25">
      <c r="A423" t="s">
        <v>272</v>
      </c>
      <c r="B423" t="s">
        <v>304</v>
      </c>
    </row>
    <row r="424" spans="1:2" x14ac:dyDescent="0.25">
      <c r="A424" t="s">
        <v>273</v>
      </c>
      <c r="B424" t="s">
        <v>304</v>
      </c>
    </row>
    <row r="425" spans="1:2" x14ac:dyDescent="0.25">
      <c r="A425" t="s">
        <v>274</v>
      </c>
    </row>
    <row r="426" spans="1:2" x14ac:dyDescent="0.25">
      <c r="A426" t="s">
        <v>275</v>
      </c>
      <c r="B426">
        <v>1</v>
      </c>
    </row>
    <row r="427" spans="1:2" x14ac:dyDescent="0.25">
      <c r="A427" t="s">
        <v>276</v>
      </c>
      <c r="B427" t="s">
        <v>304</v>
      </c>
    </row>
    <row r="428" spans="1:2" x14ac:dyDescent="0.25">
      <c r="A428" t="s">
        <v>277</v>
      </c>
      <c r="B428">
        <v>1</v>
      </c>
    </row>
    <row r="429" spans="1:2" x14ac:dyDescent="0.25">
      <c r="A429" t="s">
        <v>278</v>
      </c>
      <c r="B429">
        <v>1</v>
      </c>
    </row>
    <row r="430" spans="1:2" x14ac:dyDescent="0.25">
      <c r="A430" t="s">
        <v>279</v>
      </c>
      <c r="B430" t="s">
        <v>304</v>
      </c>
    </row>
    <row r="431" spans="1:2" x14ac:dyDescent="0.25">
      <c r="A431" t="s">
        <v>280</v>
      </c>
      <c r="B431">
        <v>2</v>
      </c>
    </row>
    <row r="432" spans="1:2" x14ac:dyDescent="0.25">
      <c r="A432" t="s">
        <v>281</v>
      </c>
      <c r="B432">
        <v>2</v>
      </c>
    </row>
    <row r="433" spans="1:2" x14ac:dyDescent="0.25">
      <c r="A433" t="s">
        <v>282</v>
      </c>
      <c r="B433">
        <v>5</v>
      </c>
    </row>
    <row r="434" spans="1:2" x14ac:dyDescent="0.25">
      <c r="A434" t="s">
        <v>283</v>
      </c>
      <c r="B434">
        <v>1</v>
      </c>
    </row>
    <row r="435" spans="1:2" x14ac:dyDescent="0.25">
      <c r="A435" t="s">
        <v>284</v>
      </c>
      <c r="B435">
        <v>2</v>
      </c>
    </row>
    <row r="436" spans="1:2" x14ac:dyDescent="0.25">
      <c r="A436" t="s">
        <v>285</v>
      </c>
      <c r="B436">
        <v>1</v>
      </c>
    </row>
    <row r="437" spans="1:2" x14ac:dyDescent="0.25">
      <c r="A437" t="s">
        <v>286</v>
      </c>
      <c r="B437">
        <v>10</v>
      </c>
    </row>
    <row r="438" spans="1:2" x14ac:dyDescent="0.25">
      <c r="A438" t="s">
        <v>287</v>
      </c>
      <c r="B438">
        <v>91</v>
      </c>
    </row>
    <row r="439" spans="1:2" x14ac:dyDescent="0.25">
      <c r="A439" t="s">
        <v>288</v>
      </c>
      <c r="B439">
        <v>1</v>
      </c>
    </row>
    <row r="440" spans="1:2" x14ac:dyDescent="0.25">
      <c r="A440" t="s">
        <v>289</v>
      </c>
      <c r="B440">
        <v>3</v>
      </c>
    </row>
    <row r="441" spans="1:2" x14ac:dyDescent="0.25">
      <c r="A441" t="s">
        <v>290</v>
      </c>
      <c r="B441">
        <v>4</v>
      </c>
    </row>
    <row r="442" spans="1:2" x14ac:dyDescent="0.25">
      <c r="A442" t="s">
        <v>291</v>
      </c>
    </row>
    <row r="443" spans="1:2" x14ac:dyDescent="0.25">
      <c r="A443" t="s">
        <v>292</v>
      </c>
      <c r="B443">
        <v>33</v>
      </c>
    </row>
    <row r="444" spans="1:2" x14ac:dyDescent="0.25">
      <c r="A444" t="s">
        <v>293</v>
      </c>
      <c r="B444">
        <v>301</v>
      </c>
    </row>
    <row r="445" spans="1:2" x14ac:dyDescent="0.25">
      <c r="A445" t="s">
        <v>294</v>
      </c>
      <c r="B445">
        <v>1035</v>
      </c>
    </row>
    <row r="446" spans="1:2" x14ac:dyDescent="0.25">
      <c r="A446" t="s">
        <v>295</v>
      </c>
      <c r="B446">
        <v>3324</v>
      </c>
    </row>
    <row r="447" spans="1:2" x14ac:dyDescent="0.25">
      <c r="A447" t="s">
        <v>296</v>
      </c>
      <c r="B447">
        <v>215</v>
      </c>
    </row>
    <row r="448" spans="1:2" x14ac:dyDescent="0.25">
      <c r="A448" t="s">
        <v>297</v>
      </c>
    </row>
    <row r="449" spans="1:2" x14ac:dyDescent="0.25">
      <c r="A449" t="s">
        <v>298</v>
      </c>
      <c r="B449">
        <v>37</v>
      </c>
    </row>
    <row r="450" spans="1:2" x14ac:dyDescent="0.25">
      <c r="A450" t="s">
        <v>299</v>
      </c>
      <c r="B450">
        <v>387</v>
      </c>
    </row>
    <row r="451" spans="1:2" x14ac:dyDescent="0.25">
      <c r="A451" t="s">
        <v>300</v>
      </c>
      <c r="B451">
        <v>1283</v>
      </c>
    </row>
    <row r="452" spans="1:2" x14ac:dyDescent="0.25">
      <c r="A452" t="s">
        <v>301</v>
      </c>
      <c r="B452">
        <v>1423</v>
      </c>
    </row>
    <row r="453" spans="1:2" x14ac:dyDescent="0.25">
      <c r="A453" t="s">
        <v>302</v>
      </c>
      <c r="B453" t="s">
        <v>304</v>
      </c>
    </row>
    <row r="454" spans="1:2" x14ac:dyDescent="0.25">
      <c r="A454" t="s">
        <v>303</v>
      </c>
      <c r="B454" t="s">
        <v>304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454"/>
  <sheetViews>
    <sheetView workbookViewId="0">
      <selection activeCell="B1" sqref="B1:B1048576"/>
    </sheetView>
  </sheetViews>
  <sheetFormatPr baseColWidth="10" defaultRowHeight="15" x14ac:dyDescent="0.25"/>
  <cols>
    <col min="1" max="1" width="58.7109375" bestFit="1" customWidth="1"/>
  </cols>
  <sheetData>
    <row r="1" spans="1:2" x14ac:dyDescent="0.25">
      <c r="A1" t="s">
        <v>54</v>
      </c>
    </row>
    <row r="2" spans="1:2" x14ac:dyDescent="0.25">
      <c r="A2" t="s">
        <v>377</v>
      </c>
    </row>
    <row r="3" spans="1:2" ht="18.75" x14ac:dyDescent="0.3">
      <c r="A3" s="40">
        <v>2019</v>
      </c>
    </row>
    <row r="4" spans="1:2" x14ac:dyDescent="0.25">
      <c r="B4" t="s">
        <v>107</v>
      </c>
    </row>
    <row r="5" spans="1:2" x14ac:dyDescent="0.25">
      <c r="A5" t="s">
        <v>55</v>
      </c>
    </row>
    <row r="6" spans="1:2" x14ac:dyDescent="0.25">
      <c r="A6" t="s">
        <v>56</v>
      </c>
      <c r="B6">
        <v>55</v>
      </c>
    </row>
    <row r="7" spans="1:2" x14ac:dyDescent="0.25">
      <c r="A7" t="s">
        <v>57</v>
      </c>
      <c r="B7">
        <v>122</v>
      </c>
    </row>
    <row r="8" spans="1:2" x14ac:dyDescent="0.25">
      <c r="A8" t="s">
        <v>58</v>
      </c>
      <c r="B8">
        <v>138</v>
      </c>
    </row>
    <row r="9" spans="1:2" x14ac:dyDescent="0.25">
      <c r="A9" t="s">
        <v>59</v>
      </c>
      <c r="B9">
        <v>139</v>
      </c>
    </row>
    <row r="10" spans="1:2" x14ac:dyDescent="0.25">
      <c r="A10" t="s">
        <v>60</v>
      </c>
      <c r="B10" t="s">
        <v>304</v>
      </c>
    </row>
    <row r="11" spans="1:2" x14ac:dyDescent="0.25">
      <c r="A11" t="s">
        <v>61</v>
      </c>
      <c r="B11">
        <v>1</v>
      </c>
    </row>
    <row r="12" spans="1:2" x14ac:dyDescent="0.25">
      <c r="A12" t="s">
        <v>62</v>
      </c>
      <c r="B12">
        <v>5</v>
      </c>
    </row>
    <row r="13" spans="1:2" x14ac:dyDescent="0.25">
      <c r="A13" t="s">
        <v>63</v>
      </c>
      <c r="B13">
        <v>140</v>
      </c>
    </row>
    <row r="14" spans="1:2" x14ac:dyDescent="0.25">
      <c r="A14" t="s">
        <v>64</v>
      </c>
      <c r="B14">
        <v>1</v>
      </c>
    </row>
    <row r="15" spans="1:2" x14ac:dyDescent="0.25">
      <c r="A15" t="s">
        <v>65</v>
      </c>
    </row>
    <row r="16" spans="1:2" x14ac:dyDescent="0.25">
      <c r="A16" t="s">
        <v>56</v>
      </c>
      <c r="B16">
        <v>665</v>
      </c>
    </row>
    <row r="17" spans="1:2" x14ac:dyDescent="0.25">
      <c r="A17" t="s">
        <v>66</v>
      </c>
      <c r="B17">
        <v>434</v>
      </c>
    </row>
    <row r="18" spans="1:2" x14ac:dyDescent="0.25">
      <c r="A18" t="s">
        <v>67</v>
      </c>
      <c r="B18">
        <v>231</v>
      </c>
    </row>
    <row r="19" spans="1:2" x14ac:dyDescent="0.25">
      <c r="A19" t="s">
        <v>68</v>
      </c>
      <c r="B19">
        <v>215</v>
      </c>
    </row>
    <row r="20" spans="1:2" x14ac:dyDescent="0.25">
      <c r="A20" t="s">
        <v>66</v>
      </c>
      <c r="B20">
        <v>139</v>
      </c>
    </row>
    <row r="21" spans="1:2" x14ac:dyDescent="0.25">
      <c r="A21" t="s">
        <v>67</v>
      </c>
      <c r="B21">
        <v>76</v>
      </c>
    </row>
    <row r="22" spans="1:2" x14ac:dyDescent="0.25">
      <c r="A22" t="s">
        <v>69</v>
      </c>
      <c r="B22">
        <v>89</v>
      </c>
    </row>
    <row r="23" spans="1:2" x14ac:dyDescent="0.25">
      <c r="A23" t="s">
        <v>66</v>
      </c>
      <c r="B23">
        <v>69</v>
      </c>
    </row>
    <row r="24" spans="1:2" x14ac:dyDescent="0.25">
      <c r="A24" t="s">
        <v>67</v>
      </c>
      <c r="B24">
        <v>20</v>
      </c>
    </row>
    <row r="25" spans="1:2" x14ac:dyDescent="0.25">
      <c r="A25" t="s">
        <v>32</v>
      </c>
      <c r="B25">
        <v>1478</v>
      </c>
    </row>
    <row r="26" spans="1:2" x14ac:dyDescent="0.25">
      <c r="A26" t="s">
        <v>66</v>
      </c>
      <c r="B26">
        <v>979</v>
      </c>
    </row>
    <row r="27" spans="1:2" x14ac:dyDescent="0.25">
      <c r="A27" t="s">
        <v>67</v>
      </c>
      <c r="B27">
        <v>499</v>
      </c>
    </row>
    <row r="28" spans="1:2" x14ac:dyDescent="0.25">
      <c r="A28" t="s">
        <v>70</v>
      </c>
      <c r="B28">
        <v>91</v>
      </c>
    </row>
    <row r="29" spans="1:2" x14ac:dyDescent="0.25">
      <c r="A29" t="s">
        <v>66</v>
      </c>
      <c r="B29">
        <v>63</v>
      </c>
    </row>
    <row r="30" spans="1:2" x14ac:dyDescent="0.25">
      <c r="A30" t="s">
        <v>67</v>
      </c>
      <c r="B30">
        <v>28</v>
      </c>
    </row>
    <row r="31" spans="1:2" x14ac:dyDescent="0.25">
      <c r="A31" t="s">
        <v>71</v>
      </c>
      <c r="B31">
        <v>208</v>
      </c>
    </row>
    <row r="32" spans="1:2" x14ac:dyDescent="0.25">
      <c r="A32" t="s">
        <v>66</v>
      </c>
      <c r="B32">
        <v>121</v>
      </c>
    </row>
    <row r="33" spans="1:2" x14ac:dyDescent="0.25">
      <c r="A33" t="s">
        <v>67</v>
      </c>
      <c r="B33">
        <v>87</v>
      </c>
    </row>
    <row r="34" spans="1:2" x14ac:dyDescent="0.25">
      <c r="A34" t="s">
        <v>72</v>
      </c>
      <c r="B34">
        <v>222</v>
      </c>
    </row>
    <row r="35" spans="1:2" x14ac:dyDescent="0.25">
      <c r="A35" t="s">
        <v>66</v>
      </c>
      <c r="B35">
        <v>146</v>
      </c>
    </row>
    <row r="36" spans="1:2" x14ac:dyDescent="0.25">
      <c r="A36" t="s">
        <v>67</v>
      </c>
      <c r="B36">
        <v>76</v>
      </c>
    </row>
    <row r="37" spans="1:2" x14ac:dyDescent="0.25">
      <c r="A37" t="s">
        <v>73</v>
      </c>
      <c r="B37">
        <v>4236</v>
      </c>
    </row>
    <row r="38" spans="1:2" x14ac:dyDescent="0.25">
      <c r="A38" t="s">
        <v>66</v>
      </c>
      <c r="B38">
        <v>3684</v>
      </c>
    </row>
    <row r="39" spans="1:2" x14ac:dyDescent="0.25">
      <c r="A39" t="s">
        <v>67</v>
      </c>
      <c r="B39">
        <v>552</v>
      </c>
    </row>
    <row r="40" spans="1:2" x14ac:dyDescent="0.25">
      <c r="A40" t="s">
        <v>74</v>
      </c>
      <c r="B40">
        <v>95</v>
      </c>
    </row>
    <row r="41" spans="1:2" x14ac:dyDescent="0.25">
      <c r="A41" t="s">
        <v>66</v>
      </c>
      <c r="B41">
        <v>72</v>
      </c>
    </row>
    <row r="42" spans="1:2" x14ac:dyDescent="0.25">
      <c r="A42" t="s">
        <v>67</v>
      </c>
      <c r="B42">
        <v>23</v>
      </c>
    </row>
    <row r="43" spans="1:2" x14ac:dyDescent="0.25">
      <c r="A43" t="s">
        <v>75</v>
      </c>
      <c r="B43">
        <v>262</v>
      </c>
    </row>
    <row r="44" spans="1:2" x14ac:dyDescent="0.25">
      <c r="A44" t="s">
        <v>66</v>
      </c>
      <c r="B44">
        <v>227</v>
      </c>
    </row>
    <row r="45" spans="1:2" x14ac:dyDescent="0.25">
      <c r="A45" t="s">
        <v>67</v>
      </c>
      <c r="B45">
        <v>35</v>
      </c>
    </row>
    <row r="46" spans="1:2" x14ac:dyDescent="0.25">
      <c r="A46" t="s">
        <v>76</v>
      </c>
      <c r="B46">
        <v>258</v>
      </c>
    </row>
    <row r="47" spans="1:2" x14ac:dyDescent="0.25">
      <c r="A47" t="s">
        <v>66</v>
      </c>
      <c r="B47">
        <v>216</v>
      </c>
    </row>
    <row r="48" spans="1:2" x14ac:dyDescent="0.25">
      <c r="A48" t="s">
        <v>67</v>
      </c>
      <c r="B48">
        <v>42</v>
      </c>
    </row>
    <row r="49" spans="1:2" x14ac:dyDescent="0.25">
      <c r="A49" t="s">
        <v>77</v>
      </c>
      <c r="B49">
        <v>8</v>
      </c>
    </row>
    <row r="50" spans="1:2" x14ac:dyDescent="0.25">
      <c r="A50" t="s">
        <v>66</v>
      </c>
      <c r="B50">
        <v>8</v>
      </c>
    </row>
    <row r="51" spans="1:2" x14ac:dyDescent="0.25">
      <c r="A51" t="s">
        <v>67</v>
      </c>
      <c r="B51" t="s">
        <v>304</v>
      </c>
    </row>
    <row r="52" spans="1:2" x14ac:dyDescent="0.25">
      <c r="A52" t="s">
        <v>78</v>
      </c>
      <c r="B52">
        <v>1563</v>
      </c>
    </row>
    <row r="53" spans="1:2" x14ac:dyDescent="0.25">
      <c r="A53" t="s">
        <v>66</v>
      </c>
      <c r="B53">
        <v>1518</v>
      </c>
    </row>
    <row r="54" spans="1:2" x14ac:dyDescent="0.25">
      <c r="A54" t="s">
        <v>67</v>
      </c>
      <c r="B54">
        <v>45</v>
      </c>
    </row>
    <row r="55" spans="1:2" x14ac:dyDescent="0.25">
      <c r="A55" t="s">
        <v>79</v>
      </c>
      <c r="B55">
        <v>58</v>
      </c>
    </row>
    <row r="56" spans="1:2" x14ac:dyDescent="0.25">
      <c r="A56" t="s">
        <v>66</v>
      </c>
      <c r="B56">
        <v>54</v>
      </c>
    </row>
    <row r="57" spans="1:2" x14ac:dyDescent="0.25">
      <c r="A57" t="s">
        <v>67</v>
      </c>
      <c r="B57">
        <v>4</v>
      </c>
    </row>
    <row r="58" spans="1:2" x14ac:dyDescent="0.25">
      <c r="A58" t="s">
        <v>80</v>
      </c>
      <c r="B58">
        <v>14</v>
      </c>
    </row>
    <row r="59" spans="1:2" x14ac:dyDescent="0.25">
      <c r="A59" t="s">
        <v>66</v>
      </c>
      <c r="B59">
        <v>13</v>
      </c>
    </row>
    <row r="60" spans="1:2" x14ac:dyDescent="0.25">
      <c r="A60" t="s">
        <v>67</v>
      </c>
      <c r="B60">
        <v>1</v>
      </c>
    </row>
    <row r="61" spans="1:2" x14ac:dyDescent="0.25">
      <c r="A61" t="s">
        <v>81</v>
      </c>
      <c r="B61">
        <v>38</v>
      </c>
    </row>
    <row r="62" spans="1:2" x14ac:dyDescent="0.25">
      <c r="A62" t="s">
        <v>66</v>
      </c>
      <c r="B62">
        <v>38</v>
      </c>
    </row>
    <row r="63" spans="1:2" x14ac:dyDescent="0.25">
      <c r="A63" t="s">
        <v>67</v>
      </c>
      <c r="B63" t="s">
        <v>304</v>
      </c>
    </row>
    <row r="64" spans="1:2" x14ac:dyDescent="0.25">
      <c r="A64" t="s">
        <v>82</v>
      </c>
      <c r="B64" t="s">
        <v>304</v>
      </c>
    </row>
    <row r="65" spans="1:2" x14ac:dyDescent="0.25">
      <c r="A65" t="s">
        <v>66</v>
      </c>
      <c r="B65" t="s">
        <v>304</v>
      </c>
    </row>
    <row r="66" spans="1:2" x14ac:dyDescent="0.25">
      <c r="A66" t="s">
        <v>67</v>
      </c>
      <c r="B66" t="s">
        <v>304</v>
      </c>
    </row>
    <row r="67" spans="1:2" x14ac:dyDescent="0.25">
      <c r="A67" t="s">
        <v>83</v>
      </c>
      <c r="B67">
        <v>83</v>
      </c>
    </row>
    <row r="68" spans="1:2" x14ac:dyDescent="0.25">
      <c r="A68" t="s">
        <v>66</v>
      </c>
      <c r="B68">
        <v>82</v>
      </c>
    </row>
    <row r="69" spans="1:2" x14ac:dyDescent="0.25">
      <c r="A69" t="s">
        <v>67</v>
      </c>
      <c r="B69">
        <v>1</v>
      </c>
    </row>
    <row r="70" spans="1:2" x14ac:dyDescent="0.25">
      <c r="A70" t="s">
        <v>84</v>
      </c>
      <c r="B70">
        <v>294</v>
      </c>
    </row>
    <row r="71" spans="1:2" x14ac:dyDescent="0.25">
      <c r="A71" t="s">
        <v>66</v>
      </c>
      <c r="B71">
        <v>281</v>
      </c>
    </row>
    <row r="72" spans="1:2" x14ac:dyDescent="0.25">
      <c r="A72" t="s">
        <v>67</v>
      </c>
      <c r="B72">
        <v>13</v>
      </c>
    </row>
    <row r="73" spans="1:2" x14ac:dyDescent="0.25">
      <c r="A73" t="s">
        <v>85</v>
      </c>
      <c r="B73">
        <v>96</v>
      </c>
    </row>
    <row r="74" spans="1:2" x14ac:dyDescent="0.25">
      <c r="A74" t="s">
        <v>66</v>
      </c>
      <c r="B74">
        <v>52</v>
      </c>
    </row>
    <row r="75" spans="1:2" x14ac:dyDescent="0.25">
      <c r="A75" t="s">
        <v>67</v>
      </c>
      <c r="B75">
        <v>44</v>
      </c>
    </row>
    <row r="76" spans="1:2" x14ac:dyDescent="0.25">
      <c r="A76" t="s">
        <v>86</v>
      </c>
    </row>
    <row r="77" spans="1:2" x14ac:dyDescent="0.25">
      <c r="A77" t="s">
        <v>87</v>
      </c>
      <c r="B77">
        <v>25</v>
      </c>
    </row>
    <row r="78" spans="1:2" x14ac:dyDescent="0.25">
      <c r="A78" t="s">
        <v>88</v>
      </c>
      <c r="B78" t="s">
        <v>304</v>
      </c>
    </row>
    <row r="79" spans="1:2" x14ac:dyDescent="0.25">
      <c r="A79" t="s">
        <v>89</v>
      </c>
    </row>
    <row r="80" spans="1:2" x14ac:dyDescent="0.25">
      <c r="A80" t="s">
        <v>90</v>
      </c>
    </row>
    <row r="81" spans="1:2" x14ac:dyDescent="0.25">
      <c r="A81" t="s">
        <v>91</v>
      </c>
      <c r="B81">
        <v>19</v>
      </c>
    </row>
    <row r="82" spans="1:2" x14ac:dyDescent="0.25">
      <c r="A82" t="s">
        <v>92</v>
      </c>
      <c r="B82">
        <v>25</v>
      </c>
    </row>
    <row r="83" spans="1:2" x14ac:dyDescent="0.25">
      <c r="A83" t="s">
        <v>93</v>
      </c>
      <c r="B83" t="s">
        <v>304</v>
      </c>
    </row>
    <row r="84" spans="1:2" x14ac:dyDescent="0.25">
      <c r="A84" t="s">
        <v>94</v>
      </c>
    </row>
    <row r="85" spans="1:2" x14ac:dyDescent="0.25">
      <c r="A85" t="s">
        <v>91</v>
      </c>
      <c r="B85">
        <v>119</v>
      </c>
    </row>
    <row r="86" spans="1:2" x14ac:dyDescent="0.25">
      <c r="A86" t="s">
        <v>92</v>
      </c>
      <c r="B86">
        <v>127</v>
      </c>
    </row>
    <row r="87" spans="1:2" x14ac:dyDescent="0.25">
      <c r="A87" t="s">
        <v>93</v>
      </c>
      <c r="B87">
        <v>32</v>
      </c>
    </row>
    <row r="88" spans="1:2" x14ac:dyDescent="0.25">
      <c r="A88" t="s">
        <v>95</v>
      </c>
    </row>
    <row r="89" spans="1:2" x14ac:dyDescent="0.25">
      <c r="A89" t="s">
        <v>96</v>
      </c>
      <c r="B89">
        <v>4013</v>
      </c>
    </row>
    <row r="90" spans="1:2" x14ac:dyDescent="0.25">
      <c r="A90" t="s">
        <v>97</v>
      </c>
      <c r="B90">
        <v>5432</v>
      </c>
    </row>
    <row r="91" spans="1:2" x14ac:dyDescent="0.25">
      <c r="A91" t="s">
        <v>98</v>
      </c>
      <c r="B91">
        <v>1.3536007974084225</v>
      </c>
    </row>
    <row r="92" spans="1:2" x14ac:dyDescent="0.25">
      <c r="A92" t="s">
        <v>99</v>
      </c>
      <c r="B92">
        <v>47149</v>
      </c>
    </row>
    <row r="93" spans="1:2" x14ac:dyDescent="0.25">
      <c r="A93" t="s">
        <v>100</v>
      </c>
      <c r="B93">
        <v>8110</v>
      </c>
    </row>
    <row r="94" spans="1:2" x14ac:dyDescent="0.25">
      <c r="A94" t="s">
        <v>101</v>
      </c>
    </row>
    <row r="95" spans="1:2" x14ac:dyDescent="0.25">
      <c r="A95" t="s">
        <v>102</v>
      </c>
      <c r="B95">
        <v>256</v>
      </c>
    </row>
    <row r="96" spans="1:2" x14ac:dyDescent="0.25">
      <c r="A96" t="s">
        <v>103</v>
      </c>
      <c r="B96">
        <v>156</v>
      </c>
    </row>
    <row r="97" spans="1:2" x14ac:dyDescent="0.25">
      <c r="A97" t="s">
        <v>104</v>
      </c>
      <c r="B97">
        <v>208</v>
      </c>
    </row>
    <row r="98" spans="1:2" x14ac:dyDescent="0.25">
      <c r="A98" t="s">
        <v>105</v>
      </c>
      <c r="B98">
        <v>72</v>
      </c>
    </row>
    <row r="99" spans="1:2" x14ac:dyDescent="0.25">
      <c r="A99" t="s">
        <v>106</v>
      </c>
      <c r="B99">
        <v>21</v>
      </c>
    </row>
    <row r="100" spans="1:2" x14ac:dyDescent="0.25">
      <c r="A100" t="s">
        <v>107</v>
      </c>
      <c r="B100">
        <v>713</v>
      </c>
    </row>
    <row r="101" spans="1:2" x14ac:dyDescent="0.25">
      <c r="A101" t="s">
        <v>108</v>
      </c>
      <c r="B101">
        <v>289</v>
      </c>
    </row>
    <row r="102" spans="1:2" x14ac:dyDescent="0.25">
      <c r="A102" t="s">
        <v>109</v>
      </c>
      <c r="B102">
        <v>179</v>
      </c>
    </row>
    <row r="103" spans="1:2" x14ac:dyDescent="0.25">
      <c r="A103" t="s">
        <v>110</v>
      </c>
      <c r="B103">
        <v>148</v>
      </c>
    </row>
    <row r="104" spans="1:2" x14ac:dyDescent="0.25">
      <c r="A104" t="s">
        <v>111</v>
      </c>
      <c r="B104">
        <v>97</v>
      </c>
    </row>
    <row r="105" spans="1:2" x14ac:dyDescent="0.25">
      <c r="A105" t="s">
        <v>97</v>
      </c>
      <c r="B105">
        <v>1008</v>
      </c>
    </row>
    <row r="106" spans="1:2" x14ac:dyDescent="0.25">
      <c r="A106" t="s">
        <v>98</v>
      </c>
      <c r="B106">
        <v>1.4137447405329593</v>
      </c>
    </row>
    <row r="107" spans="1:2" x14ac:dyDescent="0.25">
      <c r="A107" t="s">
        <v>99</v>
      </c>
      <c r="B107">
        <v>11860</v>
      </c>
    </row>
    <row r="108" spans="1:2" x14ac:dyDescent="0.25">
      <c r="A108" t="s">
        <v>100</v>
      </c>
      <c r="B108">
        <v>1667</v>
      </c>
    </row>
    <row r="109" spans="1:2" x14ac:dyDescent="0.25">
      <c r="A109" t="s">
        <v>112</v>
      </c>
    </row>
    <row r="110" spans="1:2" x14ac:dyDescent="0.25">
      <c r="A110" t="s">
        <v>113</v>
      </c>
      <c r="B110">
        <v>163</v>
      </c>
    </row>
    <row r="111" spans="1:2" x14ac:dyDescent="0.25">
      <c r="A111" t="s">
        <v>114</v>
      </c>
      <c r="B111">
        <v>80</v>
      </c>
    </row>
    <row r="112" spans="1:2" x14ac:dyDescent="0.25">
      <c r="A112" t="s">
        <v>115</v>
      </c>
      <c r="B112" t="s">
        <v>304</v>
      </c>
    </row>
    <row r="113" spans="1:2" x14ac:dyDescent="0.25">
      <c r="A113" t="s">
        <v>116</v>
      </c>
      <c r="B113">
        <v>9</v>
      </c>
    </row>
    <row r="114" spans="1:2" x14ac:dyDescent="0.25">
      <c r="A114" t="s">
        <v>117</v>
      </c>
      <c r="B114" t="s">
        <v>304</v>
      </c>
    </row>
    <row r="115" spans="1:2" x14ac:dyDescent="0.25">
      <c r="A115" t="s">
        <v>118</v>
      </c>
      <c r="B115">
        <v>59</v>
      </c>
    </row>
    <row r="116" spans="1:2" x14ac:dyDescent="0.25">
      <c r="A116" t="s">
        <v>119</v>
      </c>
      <c r="B116">
        <v>56</v>
      </c>
    </row>
    <row r="117" spans="1:2" x14ac:dyDescent="0.25">
      <c r="A117" t="s">
        <v>120</v>
      </c>
      <c r="B117">
        <v>412</v>
      </c>
    </row>
    <row r="118" spans="1:2" x14ac:dyDescent="0.25">
      <c r="A118" t="s">
        <v>121</v>
      </c>
      <c r="B118">
        <v>103</v>
      </c>
    </row>
    <row r="119" spans="1:2" x14ac:dyDescent="0.25">
      <c r="A119" t="s">
        <v>122</v>
      </c>
      <c r="B119" t="s">
        <v>304</v>
      </c>
    </row>
    <row r="120" spans="1:2" x14ac:dyDescent="0.25">
      <c r="A120" t="s">
        <v>123</v>
      </c>
      <c r="B120">
        <v>106</v>
      </c>
    </row>
    <row r="121" spans="1:2" x14ac:dyDescent="0.25">
      <c r="A121" t="s">
        <v>124</v>
      </c>
      <c r="B121">
        <v>212</v>
      </c>
    </row>
    <row r="122" spans="1:2" x14ac:dyDescent="0.25">
      <c r="A122" t="s">
        <v>125</v>
      </c>
      <c r="B122" t="s">
        <v>304</v>
      </c>
    </row>
    <row r="123" spans="1:2" x14ac:dyDescent="0.25">
      <c r="A123" t="s">
        <v>126</v>
      </c>
      <c r="B123">
        <v>132</v>
      </c>
    </row>
    <row r="124" spans="1:2" x14ac:dyDescent="0.25">
      <c r="A124" t="s">
        <v>127</v>
      </c>
      <c r="B124">
        <v>250</v>
      </c>
    </row>
    <row r="125" spans="1:2" x14ac:dyDescent="0.25">
      <c r="A125" t="s">
        <v>128</v>
      </c>
      <c r="B125">
        <v>125</v>
      </c>
    </row>
    <row r="126" spans="1:2" x14ac:dyDescent="0.25">
      <c r="A126" t="s">
        <v>129</v>
      </c>
      <c r="B126">
        <v>255</v>
      </c>
    </row>
    <row r="127" spans="1:2" x14ac:dyDescent="0.25">
      <c r="A127" t="s">
        <v>130</v>
      </c>
      <c r="B127">
        <v>67</v>
      </c>
    </row>
    <row r="128" spans="1:2" x14ac:dyDescent="0.25">
      <c r="A128" t="s">
        <v>131</v>
      </c>
      <c r="B128">
        <v>378</v>
      </c>
    </row>
    <row r="129" spans="1:2" x14ac:dyDescent="0.25">
      <c r="A129" t="s">
        <v>132</v>
      </c>
      <c r="B129">
        <v>54</v>
      </c>
    </row>
    <row r="130" spans="1:2" x14ac:dyDescent="0.25">
      <c r="A130" t="s">
        <v>107</v>
      </c>
      <c r="B130">
        <v>2461</v>
      </c>
    </row>
    <row r="131" spans="1:2" x14ac:dyDescent="0.25">
      <c r="A131" t="s">
        <v>108</v>
      </c>
      <c r="B131">
        <v>1172</v>
      </c>
    </row>
    <row r="132" spans="1:2" x14ac:dyDescent="0.25">
      <c r="A132" t="s">
        <v>109</v>
      </c>
      <c r="B132">
        <v>450</v>
      </c>
    </row>
    <row r="133" spans="1:2" x14ac:dyDescent="0.25">
      <c r="A133" t="s">
        <v>110</v>
      </c>
      <c r="B133">
        <v>487</v>
      </c>
    </row>
    <row r="134" spans="1:2" x14ac:dyDescent="0.25">
      <c r="A134" t="s">
        <v>111</v>
      </c>
      <c r="B134">
        <v>352</v>
      </c>
    </row>
    <row r="135" spans="1:2" x14ac:dyDescent="0.25">
      <c r="A135" t="s">
        <v>97</v>
      </c>
      <c r="B135">
        <v>3859</v>
      </c>
    </row>
    <row r="136" spans="1:2" x14ac:dyDescent="0.25">
      <c r="A136" t="s">
        <v>98</v>
      </c>
      <c r="B136">
        <v>1.5680617635107679</v>
      </c>
    </row>
    <row r="137" spans="1:2" x14ac:dyDescent="0.25">
      <c r="A137" t="s">
        <v>99</v>
      </c>
      <c r="B137">
        <v>30207</v>
      </c>
    </row>
    <row r="138" spans="1:2" x14ac:dyDescent="0.25">
      <c r="A138" t="s">
        <v>100</v>
      </c>
      <c r="B138">
        <v>5254</v>
      </c>
    </row>
    <row r="139" spans="1:2" x14ac:dyDescent="0.25">
      <c r="A139" t="s">
        <v>133</v>
      </c>
    </row>
    <row r="140" spans="1:2" x14ac:dyDescent="0.25">
      <c r="A140" t="s">
        <v>134</v>
      </c>
      <c r="B140">
        <v>433</v>
      </c>
    </row>
    <row r="141" spans="1:2" x14ac:dyDescent="0.25">
      <c r="A141" t="s">
        <v>135</v>
      </c>
      <c r="B141">
        <v>260</v>
      </c>
    </row>
    <row r="142" spans="1:2" x14ac:dyDescent="0.25">
      <c r="A142" t="s">
        <v>136</v>
      </c>
      <c r="B142">
        <v>16</v>
      </c>
    </row>
    <row r="143" spans="1:2" x14ac:dyDescent="0.25">
      <c r="A143" t="s">
        <v>137</v>
      </c>
      <c r="B143">
        <v>130</v>
      </c>
    </row>
    <row r="144" spans="1:2" x14ac:dyDescent="0.25">
      <c r="A144" t="s">
        <v>107</v>
      </c>
      <c r="B144">
        <v>839</v>
      </c>
    </row>
    <row r="145" spans="1:2" x14ac:dyDescent="0.25">
      <c r="A145" t="s">
        <v>108</v>
      </c>
      <c r="B145">
        <v>458</v>
      </c>
    </row>
    <row r="146" spans="1:2" x14ac:dyDescent="0.25">
      <c r="A146" t="s">
        <v>109</v>
      </c>
      <c r="B146">
        <v>180</v>
      </c>
    </row>
    <row r="147" spans="1:2" x14ac:dyDescent="0.25">
      <c r="A147" t="s">
        <v>110</v>
      </c>
      <c r="B147">
        <v>109</v>
      </c>
    </row>
    <row r="148" spans="1:2" x14ac:dyDescent="0.25">
      <c r="A148" t="s">
        <v>111</v>
      </c>
      <c r="B148">
        <v>92</v>
      </c>
    </row>
    <row r="149" spans="1:2" x14ac:dyDescent="0.25">
      <c r="A149" t="s">
        <v>97</v>
      </c>
      <c r="B149">
        <v>564</v>
      </c>
    </row>
    <row r="150" spans="1:2" x14ac:dyDescent="0.25">
      <c r="A150" t="s">
        <v>98</v>
      </c>
      <c r="B150">
        <v>0.6722288438617402</v>
      </c>
    </row>
    <row r="151" spans="1:2" x14ac:dyDescent="0.25">
      <c r="A151" t="s">
        <v>99</v>
      </c>
      <c r="B151">
        <v>5087</v>
      </c>
    </row>
    <row r="152" spans="1:2" x14ac:dyDescent="0.25">
      <c r="A152" t="s">
        <v>100</v>
      </c>
      <c r="B152">
        <v>1186</v>
      </c>
    </row>
    <row r="153" spans="1:2" x14ac:dyDescent="0.25">
      <c r="A153" t="s">
        <v>138</v>
      </c>
    </row>
    <row r="154" spans="1:2" x14ac:dyDescent="0.25">
      <c r="A154" t="s">
        <v>107</v>
      </c>
      <c r="B154">
        <v>15</v>
      </c>
    </row>
    <row r="155" spans="1:2" x14ac:dyDescent="0.25">
      <c r="A155" t="s">
        <v>108</v>
      </c>
      <c r="B155">
        <v>6</v>
      </c>
    </row>
    <row r="156" spans="1:2" x14ac:dyDescent="0.25">
      <c r="A156" t="s">
        <v>109</v>
      </c>
      <c r="B156">
        <v>2</v>
      </c>
    </row>
    <row r="157" spans="1:2" x14ac:dyDescent="0.25">
      <c r="A157" t="s">
        <v>110</v>
      </c>
      <c r="B157">
        <v>6</v>
      </c>
    </row>
    <row r="158" spans="1:2" x14ac:dyDescent="0.25">
      <c r="A158" t="s">
        <v>111</v>
      </c>
      <c r="B158">
        <v>1</v>
      </c>
    </row>
    <row r="159" spans="1:2" x14ac:dyDescent="0.25">
      <c r="A159" t="s">
        <v>97</v>
      </c>
      <c r="B159">
        <v>29</v>
      </c>
    </row>
    <row r="160" spans="1:2" x14ac:dyDescent="0.25">
      <c r="A160" t="s">
        <v>98</v>
      </c>
      <c r="B160">
        <v>1.9333333333333333</v>
      </c>
    </row>
    <row r="161" spans="1:2" x14ac:dyDescent="0.25">
      <c r="A161" t="s">
        <v>99</v>
      </c>
      <c r="B161">
        <v>174</v>
      </c>
    </row>
    <row r="162" spans="1:2" x14ac:dyDescent="0.25">
      <c r="A162" t="s">
        <v>100</v>
      </c>
      <c r="B162">
        <v>49</v>
      </c>
    </row>
    <row r="163" spans="1:2" x14ac:dyDescent="0.25">
      <c r="A163" t="s">
        <v>139</v>
      </c>
    </row>
    <row r="164" spans="1:2" x14ac:dyDescent="0.25">
      <c r="A164" t="s">
        <v>140</v>
      </c>
      <c r="B164" t="s">
        <v>304</v>
      </c>
    </row>
    <row r="165" spans="1:2" x14ac:dyDescent="0.25">
      <c r="A165" t="s">
        <v>141</v>
      </c>
      <c r="B165" t="s">
        <v>304</v>
      </c>
    </row>
    <row r="166" spans="1:2" x14ac:dyDescent="0.25">
      <c r="A166" t="s">
        <v>142</v>
      </c>
      <c r="B166" t="s">
        <v>304</v>
      </c>
    </row>
    <row r="167" spans="1:2" x14ac:dyDescent="0.25">
      <c r="A167" t="s">
        <v>143</v>
      </c>
      <c r="B167" t="s">
        <v>304</v>
      </c>
    </row>
    <row r="168" spans="1:2" x14ac:dyDescent="0.25">
      <c r="A168" t="s">
        <v>144</v>
      </c>
      <c r="B168" t="s">
        <v>304</v>
      </c>
    </row>
    <row r="169" spans="1:2" x14ac:dyDescent="0.25">
      <c r="A169" t="s">
        <v>145</v>
      </c>
      <c r="B169" t="s">
        <v>304</v>
      </c>
    </row>
    <row r="170" spans="1:2" x14ac:dyDescent="0.25">
      <c r="A170" t="s">
        <v>146</v>
      </c>
    </row>
    <row r="171" spans="1:2" x14ac:dyDescent="0.25">
      <c r="A171" t="s">
        <v>147</v>
      </c>
      <c r="B171">
        <v>507</v>
      </c>
    </row>
    <row r="172" spans="1:2" x14ac:dyDescent="0.25">
      <c r="A172" t="s">
        <v>148</v>
      </c>
      <c r="B172">
        <v>2857</v>
      </c>
    </row>
    <row r="173" spans="1:2" x14ac:dyDescent="0.25">
      <c r="A173" t="s">
        <v>149</v>
      </c>
      <c r="B173">
        <v>5.6351084812623276</v>
      </c>
    </row>
    <row r="174" spans="1:2" x14ac:dyDescent="0.25">
      <c r="A174" t="s">
        <v>99</v>
      </c>
      <c r="B174">
        <v>10857</v>
      </c>
    </row>
    <row r="175" spans="1:2" x14ac:dyDescent="0.25">
      <c r="A175" t="s">
        <v>150</v>
      </c>
      <c r="B175">
        <v>170</v>
      </c>
    </row>
    <row r="176" spans="1:2" x14ac:dyDescent="0.25">
      <c r="A176" t="s">
        <v>151</v>
      </c>
      <c r="B176">
        <v>48</v>
      </c>
    </row>
    <row r="177" spans="1:2" x14ac:dyDescent="0.25">
      <c r="A177" t="s">
        <v>152</v>
      </c>
      <c r="B177">
        <v>3</v>
      </c>
    </row>
    <row r="178" spans="1:2" x14ac:dyDescent="0.25">
      <c r="A178" t="s">
        <v>153</v>
      </c>
      <c r="B178">
        <v>91</v>
      </c>
    </row>
    <row r="179" spans="1:2" x14ac:dyDescent="0.25">
      <c r="A179" t="s">
        <v>154</v>
      </c>
      <c r="B179">
        <v>24</v>
      </c>
    </row>
    <row r="180" spans="1:2" x14ac:dyDescent="0.25">
      <c r="A180" t="s">
        <v>155</v>
      </c>
      <c r="B180">
        <v>4</v>
      </c>
    </row>
    <row r="181" spans="1:2" x14ac:dyDescent="0.25">
      <c r="A181" t="s">
        <v>148</v>
      </c>
      <c r="B181">
        <v>669</v>
      </c>
    </row>
    <row r="182" spans="1:2" x14ac:dyDescent="0.25">
      <c r="A182" t="s">
        <v>149</v>
      </c>
      <c r="B182">
        <v>3.9352941176470586</v>
      </c>
    </row>
    <row r="183" spans="1:2" x14ac:dyDescent="0.25">
      <c r="A183" t="s">
        <v>99</v>
      </c>
      <c r="B183">
        <v>1725</v>
      </c>
    </row>
    <row r="184" spans="1:2" x14ac:dyDescent="0.25">
      <c r="A184" t="s">
        <v>156</v>
      </c>
      <c r="B184">
        <v>4129</v>
      </c>
    </row>
    <row r="185" spans="1:2" x14ac:dyDescent="0.25">
      <c r="A185" t="s">
        <v>157</v>
      </c>
      <c r="B185">
        <v>24</v>
      </c>
    </row>
    <row r="186" spans="1:2" x14ac:dyDescent="0.25">
      <c r="A186" t="s">
        <v>158</v>
      </c>
      <c r="B186">
        <v>7</v>
      </c>
    </row>
    <row r="187" spans="1:2" x14ac:dyDescent="0.25">
      <c r="A187" t="s">
        <v>159</v>
      </c>
      <c r="B187">
        <v>6</v>
      </c>
    </row>
    <row r="188" spans="1:2" x14ac:dyDescent="0.25">
      <c r="A188" t="s">
        <v>160</v>
      </c>
      <c r="B188">
        <v>7</v>
      </c>
    </row>
    <row r="189" spans="1:2" x14ac:dyDescent="0.25">
      <c r="A189" t="s">
        <v>161</v>
      </c>
      <c r="B189" t="s">
        <v>304</v>
      </c>
    </row>
    <row r="190" spans="1:2" x14ac:dyDescent="0.25">
      <c r="A190" t="s">
        <v>162</v>
      </c>
      <c r="B190" t="s">
        <v>304</v>
      </c>
    </row>
    <row r="191" spans="1:2" x14ac:dyDescent="0.25">
      <c r="A191" t="s">
        <v>154</v>
      </c>
      <c r="B191">
        <v>2</v>
      </c>
    </row>
    <row r="192" spans="1:2" x14ac:dyDescent="0.25">
      <c r="A192" t="s">
        <v>163</v>
      </c>
      <c r="B192">
        <v>2</v>
      </c>
    </row>
    <row r="193" spans="1:2" x14ac:dyDescent="0.25">
      <c r="A193" t="s">
        <v>164</v>
      </c>
      <c r="B193" t="s">
        <v>304</v>
      </c>
    </row>
    <row r="194" spans="1:2" x14ac:dyDescent="0.25">
      <c r="A194" t="s">
        <v>148</v>
      </c>
      <c r="B194">
        <v>108</v>
      </c>
    </row>
    <row r="195" spans="1:2" x14ac:dyDescent="0.25">
      <c r="A195" t="s">
        <v>149</v>
      </c>
      <c r="B195">
        <v>4.5</v>
      </c>
    </row>
    <row r="196" spans="1:2" x14ac:dyDescent="0.25">
      <c r="A196" t="s">
        <v>99</v>
      </c>
      <c r="B196">
        <v>604</v>
      </c>
    </row>
    <row r="197" spans="1:2" x14ac:dyDescent="0.25">
      <c r="A197" t="s">
        <v>156</v>
      </c>
      <c r="B197">
        <v>379</v>
      </c>
    </row>
    <row r="198" spans="1:2" x14ac:dyDescent="0.25">
      <c r="A198" t="s">
        <v>165</v>
      </c>
    </row>
    <row r="199" spans="1:2" x14ac:dyDescent="0.25">
      <c r="A199" t="s">
        <v>101</v>
      </c>
    </row>
    <row r="200" spans="1:2" x14ac:dyDescent="0.25">
      <c r="A200" t="s">
        <v>102</v>
      </c>
      <c r="B200">
        <v>128</v>
      </c>
    </row>
    <row r="201" spans="1:2" x14ac:dyDescent="0.25">
      <c r="A201" t="s">
        <v>103</v>
      </c>
      <c r="B201">
        <v>70</v>
      </c>
    </row>
    <row r="202" spans="1:2" x14ac:dyDescent="0.25">
      <c r="A202" t="s">
        <v>104</v>
      </c>
      <c r="B202">
        <v>90</v>
      </c>
    </row>
    <row r="203" spans="1:2" x14ac:dyDescent="0.25">
      <c r="A203" t="s">
        <v>105</v>
      </c>
      <c r="B203">
        <v>73</v>
      </c>
    </row>
    <row r="204" spans="1:2" x14ac:dyDescent="0.25">
      <c r="A204" t="s">
        <v>106</v>
      </c>
      <c r="B204">
        <v>22</v>
      </c>
    </row>
    <row r="205" spans="1:2" x14ac:dyDescent="0.25">
      <c r="A205" t="s">
        <v>107</v>
      </c>
      <c r="B205">
        <v>383</v>
      </c>
    </row>
    <row r="206" spans="1:2" x14ac:dyDescent="0.25">
      <c r="A206" t="s">
        <v>108</v>
      </c>
      <c r="B206">
        <v>199</v>
      </c>
    </row>
    <row r="207" spans="1:2" x14ac:dyDescent="0.25">
      <c r="A207" t="s">
        <v>109</v>
      </c>
      <c r="B207">
        <v>77</v>
      </c>
    </row>
    <row r="208" spans="1:2" x14ac:dyDescent="0.25">
      <c r="A208" t="s">
        <v>110</v>
      </c>
      <c r="B208">
        <v>70</v>
      </c>
    </row>
    <row r="209" spans="1:2" x14ac:dyDescent="0.25">
      <c r="A209" t="s">
        <v>111</v>
      </c>
      <c r="B209">
        <v>38</v>
      </c>
    </row>
    <row r="210" spans="1:2" x14ac:dyDescent="0.25">
      <c r="A210" t="s">
        <v>97</v>
      </c>
      <c r="B210">
        <v>680</v>
      </c>
    </row>
    <row r="211" spans="1:2" x14ac:dyDescent="0.25">
      <c r="A211" t="s">
        <v>98</v>
      </c>
      <c r="B211">
        <v>1.7754569190600522</v>
      </c>
    </row>
    <row r="212" spans="1:2" x14ac:dyDescent="0.25">
      <c r="A212" t="s">
        <v>99</v>
      </c>
      <c r="B212">
        <v>6314</v>
      </c>
    </row>
    <row r="213" spans="1:2" x14ac:dyDescent="0.25">
      <c r="A213" t="s">
        <v>100</v>
      </c>
      <c r="B213">
        <v>782</v>
      </c>
    </row>
    <row r="214" spans="1:2" x14ac:dyDescent="0.25">
      <c r="A214" t="s">
        <v>112</v>
      </c>
    </row>
    <row r="215" spans="1:2" x14ac:dyDescent="0.25">
      <c r="A215" t="s">
        <v>113</v>
      </c>
      <c r="B215">
        <v>19</v>
      </c>
    </row>
    <row r="216" spans="1:2" x14ac:dyDescent="0.25">
      <c r="A216" t="s">
        <v>114</v>
      </c>
      <c r="B216">
        <v>9</v>
      </c>
    </row>
    <row r="217" spans="1:2" x14ac:dyDescent="0.25">
      <c r="A217" t="s">
        <v>115</v>
      </c>
      <c r="B217" t="s">
        <v>304</v>
      </c>
    </row>
    <row r="218" spans="1:2" x14ac:dyDescent="0.25">
      <c r="A218" t="s">
        <v>116</v>
      </c>
      <c r="B218" t="s">
        <v>304</v>
      </c>
    </row>
    <row r="219" spans="1:2" x14ac:dyDescent="0.25">
      <c r="A219" t="s">
        <v>117</v>
      </c>
      <c r="B219" t="s">
        <v>304</v>
      </c>
    </row>
    <row r="220" spans="1:2" x14ac:dyDescent="0.25">
      <c r="A220" t="s">
        <v>118</v>
      </c>
      <c r="B220">
        <v>13</v>
      </c>
    </row>
    <row r="221" spans="1:2" x14ac:dyDescent="0.25">
      <c r="A221" t="s">
        <v>119</v>
      </c>
      <c r="B221">
        <v>19</v>
      </c>
    </row>
    <row r="222" spans="1:2" x14ac:dyDescent="0.25">
      <c r="A222" t="s">
        <v>120</v>
      </c>
      <c r="B222">
        <v>63</v>
      </c>
    </row>
    <row r="223" spans="1:2" x14ac:dyDescent="0.25">
      <c r="A223" t="s">
        <v>121</v>
      </c>
      <c r="B223">
        <v>18</v>
      </c>
    </row>
    <row r="224" spans="1:2" x14ac:dyDescent="0.25">
      <c r="A224" t="s">
        <v>122</v>
      </c>
      <c r="B224" t="s">
        <v>304</v>
      </c>
    </row>
    <row r="225" spans="1:2" x14ac:dyDescent="0.25">
      <c r="A225" t="s">
        <v>123</v>
      </c>
      <c r="B225">
        <v>8</v>
      </c>
    </row>
    <row r="226" spans="1:2" x14ac:dyDescent="0.25">
      <c r="A226" t="s">
        <v>124</v>
      </c>
      <c r="B226">
        <v>25</v>
      </c>
    </row>
    <row r="227" spans="1:2" x14ac:dyDescent="0.25">
      <c r="A227" t="s">
        <v>125</v>
      </c>
      <c r="B227" t="s">
        <v>304</v>
      </c>
    </row>
    <row r="228" spans="1:2" x14ac:dyDescent="0.25">
      <c r="A228" t="s">
        <v>126</v>
      </c>
      <c r="B228">
        <v>8</v>
      </c>
    </row>
    <row r="229" spans="1:2" x14ac:dyDescent="0.25">
      <c r="A229" t="s">
        <v>127</v>
      </c>
      <c r="B229">
        <v>49</v>
      </c>
    </row>
    <row r="230" spans="1:2" x14ac:dyDescent="0.25">
      <c r="A230" t="s">
        <v>128</v>
      </c>
      <c r="B230">
        <v>55</v>
      </c>
    </row>
    <row r="231" spans="1:2" x14ac:dyDescent="0.25">
      <c r="A231" t="s">
        <v>129</v>
      </c>
      <c r="B231">
        <v>34</v>
      </c>
    </row>
    <row r="232" spans="1:2" x14ac:dyDescent="0.25">
      <c r="A232" t="s">
        <v>130</v>
      </c>
      <c r="B232">
        <v>10</v>
      </c>
    </row>
    <row r="233" spans="1:2" x14ac:dyDescent="0.25">
      <c r="A233" t="s">
        <v>131</v>
      </c>
      <c r="B233">
        <v>55</v>
      </c>
    </row>
    <row r="234" spans="1:2" x14ac:dyDescent="0.25">
      <c r="A234" t="s">
        <v>132</v>
      </c>
      <c r="B234">
        <v>7</v>
      </c>
    </row>
    <row r="235" spans="1:2" x14ac:dyDescent="0.25">
      <c r="A235" t="s">
        <v>107</v>
      </c>
      <c r="B235">
        <v>392</v>
      </c>
    </row>
    <row r="236" spans="1:2" x14ac:dyDescent="0.25">
      <c r="A236" t="s">
        <v>108</v>
      </c>
      <c r="B236">
        <v>206</v>
      </c>
    </row>
    <row r="237" spans="1:2" x14ac:dyDescent="0.25">
      <c r="A237" t="s">
        <v>109</v>
      </c>
      <c r="B237">
        <v>46</v>
      </c>
    </row>
    <row r="238" spans="1:2" x14ac:dyDescent="0.25">
      <c r="A238" t="s">
        <v>110</v>
      </c>
      <c r="B238">
        <v>77</v>
      </c>
    </row>
    <row r="239" spans="1:2" x14ac:dyDescent="0.25">
      <c r="A239" t="s">
        <v>111</v>
      </c>
      <c r="B239">
        <v>63</v>
      </c>
    </row>
    <row r="240" spans="1:2" x14ac:dyDescent="0.25">
      <c r="A240" t="s">
        <v>97</v>
      </c>
      <c r="B240">
        <v>876</v>
      </c>
    </row>
    <row r="241" spans="1:2" x14ac:dyDescent="0.25">
      <c r="A241" t="s">
        <v>98</v>
      </c>
      <c r="B241">
        <v>2.2346938775510203</v>
      </c>
    </row>
    <row r="242" spans="1:2" x14ac:dyDescent="0.25">
      <c r="A242" t="s">
        <v>99</v>
      </c>
      <c r="B242">
        <v>5192</v>
      </c>
    </row>
    <row r="243" spans="1:2" x14ac:dyDescent="0.25">
      <c r="A243" t="s">
        <v>100</v>
      </c>
      <c r="B243">
        <v>578</v>
      </c>
    </row>
    <row r="244" spans="1:2" x14ac:dyDescent="0.25">
      <c r="A244" t="s">
        <v>133</v>
      </c>
    </row>
    <row r="245" spans="1:2" x14ac:dyDescent="0.25">
      <c r="A245" t="s">
        <v>134</v>
      </c>
      <c r="B245">
        <v>132</v>
      </c>
    </row>
    <row r="246" spans="1:2" x14ac:dyDescent="0.25">
      <c r="A246" t="s">
        <v>135</v>
      </c>
      <c r="B246">
        <v>47</v>
      </c>
    </row>
    <row r="247" spans="1:2" x14ac:dyDescent="0.25">
      <c r="A247" t="s">
        <v>136</v>
      </c>
      <c r="B247">
        <v>3</v>
      </c>
    </row>
    <row r="248" spans="1:2" x14ac:dyDescent="0.25">
      <c r="A248" t="s">
        <v>137</v>
      </c>
      <c r="B248">
        <v>37</v>
      </c>
    </row>
    <row r="249" spans="1:2" x14ac:dyDescent="0.25">
      <c r="A249" t="s">
        <v>107</v>
      </c>
      <c r="B249">
        <v>219</v>
      </c>
    </row>
    <row r="250" spans="1:2" x14ac:dyDescent="0.25">
      <c r="A250" t="s">
        <v>108</v>
      </c>
      <c r="B250">
        <v>150</v>
      </c>
    </row>
    <row r="251" spans="1:2" x14ac:dyDescent="0.25">
      <c r="A251" t="s">
        <v>109</v>
      </c>
      <c r="B251">
        <v>31</v>
      </c>
    </row>
    <row r="252" spans="1:2" x14ac:dyDescent="0.25">
      <c r="A252" t="s">
        <v>110</v>
      </c>
      <c r="B252">
        <v>20</v>
      </c>
    </row>
    <row r="253" spans="1:2" x14ac:dyDescent="0.25">
      <c r="A253" t="s">
        <v>111</v>
      </c>
      <c r="B253">
        <v>18</v>
      </c>
    </row>
    <row r="254" spans="1:2" x14ac:dyDescent="0.25">
      <c r="A254" t="s">
        <v>97</v>
      </c>
      <c r="B254">
        <v>171</v>
      </c>
    </row>
    <row r="255" spans="1:2" x14ac:dyDescent="0.25">
      <c r="A255" t="s">
        <v>98</v>
      </c>
      <c r="B255">
        <v>0.78082191780821919</v>
      </c>
    </row>
    <row r="256" spans="1:2" x14ac:dyDescent="0.25">
      <c r="A256" t="s">
        <v>99</v>
      </c>
      <c r="B256">
        <v>1181</v>
      </c>
    </row>
    <row r="257" spans="1:2" x14ac:dyDescent="0.25">
      <c r="A257" t="s">
        <v>100</v>
      </c>
      <c r="B257">
        <v>186</v>
      </c>
    </row>
    <row r="258" spans="1:2" x14ac:dyDescent="0.25">
      <c r="A258" t="s">
        <v>166</v>
      </c>
    </row>
    <row r="259" spans="1:2" x14ac:dyDescent="0.25">
      <c r="A259" t="s">
        <v>101</v>
      </c>
    </row>
    <row r="260" spans="1:2" x14ac:dyDescent="0.25">
      <c r="A260" t="s">
        <v>102</v>
      </c>
      <c r="B260">
        <v>19</v>
      </c>
    </row>
    <row r="261" spans="1:2" x14ac:dyDescent="0.25">
      <c r="A261" t="s">
        <v>103</v>
      </c>
      <c r="B261">
        <v>3</v>
      </c>
    </row>
    <row r="262" spans="1:2" x14ac:dyDescent="0.25">
      <c r="A262" t="s">
        <v>104</v>
      </c>
      <c r="B262">
        <v>13</v>
      </c>
    </row>
    <row r="263" spans="1:2" x14ac:dyDescent="0.25">
      <c r="A263" t="s">
        <v>105</v>
      </c>
      <c r="B263">
        <v>31</v>
      </c>
    </row>
    <row r="264" spans="1:2" x14ac:dyDescent="0.25">
      <c r="A264" t="s">
        <v>106</v>
      </c>
      <c r="B264">
        <v>34</v>
      </c>
    </row>
    <row r="265" spans="1:2" x14ac:dyDescent="0.25">
      <c r="A265" t="s">
        <v>107</v>
      </c>
      <c r="B265">
        <v>100</v>
      </c>
    </row>
    <row r="266" spans="1:2" x14ac:dyDescent="0.25">
      <c r="A266" t="s">
        <v>108</v>
      </c>
      <c r="B266">
        <v>38</v>
      </c>
    </row>
    <row r="267" spans="1:2" x14ac:dyDescent="0.25">
      <c r="A267" t="s">
        <v>109</v>
      </c>
      <c r="B267">
        <v>36</v>
      </c>
    </row>
    <row r="268" spans="1:2" x14ac:dyDescent="0.25">
      <c r="A268" t="s">
        <v>110</v>
      </c>
      <c r="B268">
        <v>18</v>
      </c>
    </row>
    <row r="269" spans="1:2" x14ac:dyDescent="0.25">
      <c r="A269" t="s">
        <v>111</v>
      </c>
      <c r="B269">
        <v>8</v>
      </c>
    </row>
    <row r="270" spans="1:2" x14ac:dyDescent="0.25">
      <c r="A270" t="s">
        <v>97</v>
      </c>
      <c r="B270">
        <v>351</v>
      </c>
    </row>
    <row r="271" spans="1:2" x14ac:dyDescent="0.25">
      <c r="A271" t="s">
        <v>98</v>
      </c>
      <c r="B271">
        <v>3.51</v>
      </c>
    </row>
    <row r="272" spans="1:2" x14ac:dyDescent="0.25">
      <c r="A272" t="s">
        <v>99</v>
      </c>
      <c r="B272">
        <v>3087</v>
      </c>
    </row>
    <row r="273" spans="1:2" x14ac:dyDescent="0.25">
      <c r="A273" t="s">
        <v>100</v>
      </c>
      <c r="B273">
        <v>1319</v>
      </c>
    </row>
    <row r="274" spans="1:2" x14ac:dyDescent="0.25">
      <c r="A274" t="s">
        <v>112</v>
      </c>
    </row>
    <row r="275" spans="1:2" x14ac:dyDescent="0.25">
      <c r="A275" t="s">
        <v>113</v>
      </c>
      <c r="B275">
        <v>4</v>
      </c>
    </row>
    <row r="276" spans="1:2" x14ac:dyDescent="0.25">
      <c r="A276" t="s">
        <v>114</v>
      </c>
      <c r="B276">
        <v>1</v>
      </c>
    </row>
    <row r="277" spans="1:2" x14ac:dyDescent="0.25">
      <c r="A277" t="s">
        <v>115</v>
      </c>
      <c r="B277" t="s">
        <v>304</v>
      </c>
    </row>
    <row r="278" spans="1:2" x14ac:dyDescent="0.25">
      <c r="A278" t="s">
        <v>116</v>
      </c>
      <c r="B278">
        <v>1</v>
      </c>
    </row>
    <row r="279" spans="1:2" x14ac:dyDescent="0.25">
      <c r="A279" t="s">
        <v>117</v>
      </c>
      <c r="B279" t="s">
        <v>304</v>
      </c>
    </row>
    <row r="280" spans="1:2" x14ac:dyDescent="0.25">
      <c r="A280" t="s">
        <v>118</v>
      </c>
      <c r="B280">
        <v>10</v>
      </c>
    </row>
    <row r="281" spans="1:2" x14ac:dyDescent="0.25">
      <c r="A281" t="s">
        <v>119</v>
      </c>
      <c r="B281">
        <v>2</v>
      </c>
    </row>
    <row r="282" spans="1:2" x14ac:dyDescent="0.25">
      <c r="A282" t="s">
        <v>120</v>
      </c>
      <c r="B282">
        <v>4</v>
      </c>
    </row>
    <row r="283" spans="1:2" x14ac:dyDescent="0.25">
      <c r="A283" t="s">
        <v>121</v>
      </c>
      <c r="B283">
        <v>8</v>
      </c>
    </row>
    <row r="284" spans="1:2" x14ac:dyDescent="0.25">
      <c r="A284" t="s">
        <v>122</v>
      </c>
      <c r="B284" t="s">
        <v>304</v>
      </c>
    </row>
    <row r="285" spans="1:2" x14ac:dyDescent="0.25">
      <c r="A285" t="s">
        <v>123</v>
      </c>
      <c r="B285" t="s">
        <v>304</v>
      </c>
    </row>
    <row r="286" spans="1:2" x14ac:dyDescent="0.25">
      <c r="A286" t="s">
        <v>124</v>
      </c>
      <c r="B286" t="s">
        <v>304</v>
      </c>
    </row>
    <row r="287" spans="1:2" x14ac:dyDescent="0.25">
      <c r="A287" t="s">
        <v>125</v>
      </c>
      <c r="B287" t="s">
        <v>304</v>
      </c>
    </row>
    <row r="288" spans="1:2" x14ac:dyDescent="0.25">
      <c r="A288" t="s">
        <v>126</v>
      </c>
      <c r="B288">
        <v>6</v>
      </c>
    </row>
    <row r="289" spans="1:2" x14ac:dyDescent="0.25">
      <c r="A289" t="s">
        <v>127</v>
      </c>
      <c r="B289">
        <v>11</v>
      </c>
    </row>
    <row r="290" spans="1:2" x14ac:dyDescent="0.25">
      <c r="A290" t="s">
        <v>128</v>
      </c>
      <c r="B290">
        <v>9</v>
      </c>
    </row>
    <row r="291" spans="1:2" x14ac:dyDescent="0.25">
      <c r="A291" t="s">
        <v>129</v>
      </c>
      <c r="B291" t="s">
        <v>304</v>
      </c>
    </row>
    <row r="292" spans="1:2" x14ac:dyDescent="0.25">
      <c r="A292" t="s">
        <v>130</v>
      </c>
      <c r="B292">
        <v>3</v>
      </c>
    </row>
    <row r="293" spans="1:2" x14ac:dyDescent="0.25">
      <c r="A293" t="s">
        <v>131</v>
      </c>
      <c r="B293">
        <v>13</v>
      </c>
    </row>
    <row r="294" spans="1:2" x14ac:dyDescent="0.25">
      <c r="A294" t="s">
        <v>132</v>
      </c>
      <c r="B294">
        <v>2</v>
      </c>
    </row>
    <row r="295" spans="1:2" x14ac:dyDescent="0.25">
      <c r="A295" t="s">
        <v>107</v>
      </c>
      <c r="B295">
        <v>74</v>
      </c>
    </row>
    <row r="296" spans="1:2" x14ac:dyDescent="0.25">
      <c r="A296" t="s">
        <v>108</v>
      </c>
      <c r="B296">
        <v>25</v>
      </c>
    </row>
    <row r="297" spans="1:2" x14ac:dyDescent="0.25">
      <c r="A297" t="s">
        <v>109</v>
      </c>
      <c r="B297">
        <v>12</v>
      </c>
    </row>
    <row r="298" spans="1:2" x14ac:dyDescent="0.25">
      <c r="A298" t="s">
        <v>110</v>
      </c>
      <c r="B298">
        <v>12</v>
      </c>
    </row>
    <row r="299" spans="1:2" x14ac:dyDescent="0.25">
      <c r="A299" t="s">
        <v>111</v>
      </c>
      <c r="B299">
        <v>25</v>
      </c>
    </row>
    <row r="300" spans="1:2" x14ac:dyDescent="0.25">
      <c r="A300" t="s">
        <v>97</v>
      </c>
      <c r="B300">
        <v>249</v>
      </c>
    </row>
    <row r="301" spans="1:2" x14ac:dyDescent="0.25">
      <c r="A301" t="s">
        <v>98</v>
      </c>
      <c r="B301">
        <v>3.3648648648648649</v>
      </c>
    </row>
    <row r="302" spans="1:2" x14ac:dyDescent="0.25">
      <c r="A302" t="s">
        <v>99</v>
      </c>
      <c r="B302">
        <v>1884</v>
      </c>
    </row>
    <row r="303" spans="1:2" x14ac:dyDescent="0.25">
      <c r="A303" t="s">
        <v>100</v>
      </c>
      <c r="B303">
        <v>581</v>
      </c>
    </row>
    <row r="304" spans="1:2" x14ac:dyDescent="0.25">
      <c r="A304" t="s">
        <v>133</v>
      </c>
    </row>
    <row r="305" spans="1:2" x14ac:dyDescent="0.25">
      <c r="A305" t="s">
        <v>134</v>
      </c>
      <c r="B305">
        <v>9</v>
      </c>
    </row>
    <row r="306" spans="1:2" x14ac:dyDescent="0.25">
      <c r="A306" t="s">
        <v>135</v>
      </c>
      <c r="B306">
        <v>5</v>
      </c>
    </row>
    <row r="307" spans="1:2" x14ac:dyDescent="0.25">
      <c r="A307" t="s">
        <v>136</v>
      </c>
      <c r="B307" t="s">
        <v>304</v>
      </c>
    </row>
    <row r="308" spans="1:2" x14ac:dyDescent="0.25">
      <c r="A308" t="s">
        <v>137</v>
      </c>
      <c r="B308">
        <v>19</v>
      </c>
    </row>
    <row r="309" spans="1:2" x14ac:dyDescent="0.25">
      <c r="A309" t="s">
        <v>107</v>
      </c>
      <c r="B309">
        <v>33</v>
      </c>
    </row>
    <row r="310" spans="1:2" x14ac:dyDescent="0.25">
      <c r="A310" t="s">
        <v>108</v>
      </c>
      <c r="B310">
        <v>12</v>
      </c>
    </row>
    <row r="311" spans="1:2" x14ac:dyDescent="0.25">
      <c r="A311" t="s">
        <v>109</v>
      </c>
      <c r="B311">
        <v>7</v>
      </c>
    </row>
    <row r="312" spans="1:2" x14ac:dyDescent="0.25">
      <c r="A312" t="s">
        <v>110</v>
      </c>
      <c r="B312">
        <v>8</v>
      </c>
    </row>
    <row r="313" spans="1:2" x14ac:dyDescent="0.25">
      <c r="A313" t="s">
        <v>111</v>
      </c>
      <c r="B313">
        <v>6</v>
      </c>
    </row>
    <row r="314" spans="1:2" x14ac:dyDescent="0.25">
      <c r="A314" t="s">
        <v>97</v>
      </c>
      <c r="B314">
        <v>35</v>
      </c>
    </row>
    <row r="315" spans="1:2" x14ac:dyDescent="0.25">
      <c r="A315" t="s">
        <v>98</v>
      </c>
      <c r="B315">
        <v>1.0606060606060606</v>
      </c>
    </row>
    <row r="316" spans="1:2" x14ac:dyDescent="0.25">
      <c r="A316" t="s">
        <v>99</v>
      </c>
      <c r="B316">
        <v>323</v>
      </c>
    </row>
    <row r="317" spans="1:2" x14ac:dyDescent="0.25">
      <c r="A317" t="s">
        <v>100</v>
      </c>
      <c r="B317">
        <v>217</v>
      </c>
    </row>
    <row r="318" spans="1:2" x14ac:dyDescent="0.25">
      <c r="A318" t="s">
        <v>167</v>
      </c>
    </row>
    <row r="319" spans="1:2" x14ac:dyDescent="0.25">
      <c r="A319" t="s">
        <v>168</v>
      </c>
    </row>
    <row r="320" spans="1:2" x14ac:dyDescent="0.25">
      <c r="A320" t="s">
        <v>169</v>
      </c>
      <c r="B320">
        <v>35</v>
      </c>
    </row>
    <row r="321" spans="1:2" x14ac:dyDescent="0.25">
      <c r="A321" t="s">
        <v>170</v>
      </c>
      <c r="B321">
        <v>28</v>
      </c>
    </row>
    <row r="322" spans="1:2" x14ac:dyDescent="0.25">
      <c r="A322" t="s">
        <v>171</v>
      </c>
      <c r="B322">
        <v>1</v>
      </c>
    </row>
    <row r="323" spans="1:2" x14ac:dyDescent="0.25">
      <c r="A323" t="s">
        <v>172</v>
      </c>
      <c r="B323">
        <v>1</v>
      </c>
    </row>
    <row r="324" spans="1:2" x14ac:dyDescent="0.25">
      <c r="A324" t="s">
        <v>173</v>
      </c>
      <c r="B324" t="s">
        <v>304</v>
      </c>
    </row>
    <row r="325" spans="1:2" x14ac:dyDescent="0.25">
      <c r="A325" t="s">
        <v>174</v>
      </c>
      <c r="B325">
        <v>13</v>
      </c>
    </row>
    <row r="326" spans="1:2" x14ac:dyDescent="0.25">
      <c r="A326" t="s">
        <v>175</v>
      </c>
      <c r="B326">
        <v>123</v>
      </c>
    </row>
    <row r="327" spans="1:2" x14ac:dyDescent="0.25">
      <c r="A327" t="s">
        <v>176</v>
      </c>
      <c r="B327">
        <v>6</v>
      </c>
    </row>
    <row r="328" spans="1:2" x14ac:dyDescent="0.25">
      <c r="A328" t="s">
        <v>177</v>
      </c>
    </row>
    <row r="329" spans="1:2" x14ac:dyDescent="0.25">
      <c r="A329" t="s">
        <v>178</v>
      </c>
      <c r="B329">
        <v>2</v>
      </c>
    </row>
    <row r="330" spans="1:2" x14ac:dyDescent="0.25">
      <c r="A330" t="s">
        <v>179</v>
      </c>
      <c r="B330">
        <v>6</v>
      </c>
    </row>
    <row r="331" spans="1:2" x14ac:dyDescent="0.25">
      <c r="A331" t="s">
        <v>180</v>
      </c>
      <c r="B331">
        <v>16</v>
      </c>
    </row>
    <row r="332" spans="1:2" x14ac:dyDescent="0.25">
      <c r="A332" t="s">
        <v>181</v>
      </c>
      <c r="B332">
        <v>3</v>
      </c>
    </row>
    <row r="333" spans="1:2" x14ac:dyDescent="0.25">
      <c r="A333" t="s">
        <v>182</v>
      </c>
      <c r="B333">
        <v>6</v>
      </c>
    </row>
    <row r="334" spans="1:2" x14ac:dyDescent="0.25">
      <c r="A334" t="s">
        <v>183</v>
      </c>
      <c r="B334" t="s">
        <v>304</v>
      </c>
    </row>
    <row r="335" spans="1:2" x14ac:dyDescent="0.25">
      <c r="A335" t="s">
        <v>184</v>
      </c>
      <c r="B335" t="s">
        <v>304</v>
      </c>
    </row>
    <row r="336" spans="1:2" x14ac:dyDescent="0.25">
      <c r="A336" t="s">
        <v>185</v>
      </c>
      <c r="B336">
        <v>1</v>
      </c>
    </row>
    <row r="337" spans="1:2" x14ac:dyDescent="0.25">
      <c r="A337" t="s">
        <v>186</v>
      </c>
      <c r="B337">
        <v>1</v>
      </c>
    </row>
    <row r="338" spans="1:2" x14ac:dyDescent="0.25">
      <c r="A338" t="s">
        <v>187</v>
      </c>
      <c r="B338" t="s">
        <v>304</v>
      </c>
    </row>
    <row r="339" spans="1:2" x14ac:dyDescent="0.25">
      <c r="A339" t="s">
        <v>188</v>
      </c>
      <c r="B339" t="s">
        <v>304</v>
      </c>
    </row>
    <row r="340" spans="1:2" x14ac:dyDescent="0.25">
      <c r="A340" t="s">
        <v>189</v>
      </c>
    </row>
    <row r="341" spans="1:2" x14ac:dyDescent="0.25">
      <c r="A341" t="s">
        <v>190</v>
      </c>
      <c r="B341">
        <v>6</v>
      </c>
    </row>
    <row r="342" spans="1:2" x14ac:dyDescent="0.25">
      <c r="A342" t="s">
        <v>191</v>
      </c>
      <c r="B342">
        <v>1</v>
      </c>
    </row>
    <row r="343" spans="1:2" x14ac:dyDescent="0.25">
      <c r="A343" t="s">
        <v>192</v>
      </c>
      <c r="B343">
        <v>1</v>
      </c>
    </row>
    <row r="344" spans="1:2" x14ac:dyDescent="0.25">
      <c r="A344" t="s">
        <v>193</v>
      </c>
      <c r="B344" t="s">
        <v>304</v>
      </c>
    </row>
    <row r="345" spans="1:2" x14ac:dyDescent="0.25">
      <c r="A345" t="s">
        <v>194</v>
      </c>
      <c r="B345" t="s">
        <v>304</v>
      </c>
    </row>
    <row r="346" spans="1:2" x14ac:dyDescent="0.25">
      <c r="A346" t="s">
        <v>195</v>
      </c>
      <c r="B346" t="s">
        <v>304</v>
      </c>
    </row>
    <row r="347" spans="1:2" x14ac:dyDescent="0.25">
      <c r="A347" t="s">
        <v>196</v>
      </c>
      <c r="B347" t="s">
        <v>304</v>
      </c>
    </row>
    <row r="348" spans="1:2" x14ac:dyDescent="0.25">
      <c r="A348" t="s">
        <v>197</v>
      </c>
      <c r="B348" t="s">
        <v>304</v>
      </c>
    </row>
    <row r="349" spans="1:2" x14ac:dyDescent="0.25">
      <c r="A349" t="s">
        <v>198</v>
      </c>
      <c r="B349" t="s">
        <v>304</v>
      </c>
    </row>
    <row r="350" spans="1:2" x14ac:dyDescent="0.25">
      <c r="A350" t="s">
        <v>199</v>
      </c>
      <c r="B350">
        <v>2</v>
      </c>
    </row>
    <row r="351" spans="1:2" x14ac:dyDescent="0.25">
      <c r="A351" t="s">
        <v>200</v>
      </c>
      <c r="B351" t="s">
        <v>304</v>
      </c>
    </row>
    <row r="352" spans="1:2" x14ac:dyDescent="0.25">
      <c r="A352" t="s">
        <v>201</v>
      </c>
    </row>
    <row r="353" spans="1:2" x14ac:dyDescent="0.25">
      <c r="A353" t="s">
        <v>202</v>
      </c>
      <c r="B353">
        <v>2</v>
      </c>
    </row>
    <row r="354" spans="1:2" x14ac:dyDescent="0.25">
      <c r="A354" t="s">
        <v>203</v>
      </c>
      <c r="B354">
        <v>9</v>
      </c>
    </row>
    <row r="355" spans="1:2" x14ac:dyDescent="0.25">
      <c r="A355" t="s">
        <v>204</v>
      </c>
      <c r="B355">
        <v>24</v>
      </c>
    </row>
    <row r="356" spans="1:2" x14ac:dyDescent="0.25">
      <c r="A356" t="s">
        <v>205</v>
      </c>
      <c r="B356">
        <v>6</v>
      </c>
    </row>
    <row r="357" spans="1:2" x14ac:dyDescent="0.25">
      <c r="A357" t="s">
        <v>206</v>
      </c>
      <c r="B357">
        <v>37</v>
      </c>
    </row>
    <row r="358" spans="1:2" x14ac:dyDescent="0.25">
      <c r="A358" t="s">
        <v>207</v>
      </c>
      <c r="B358">
        <v>4</v>
      </c>
    </row>
    <row r="359" spans="1:2" x14ac:dyDescent="0.25">
      <c r="A359" t="s">
        <v>208</v>
      </c>
      <c r="B359">
        <v>1</v>
      </c>
    </row>
    <row r="360" spans="1:2" x14ac:dyDescent="0.25">
      <c r="A360" t="s">
        <v>209</v>
      </c>
      <c r="B360">
        <v>2</v>
      </c>
    </row>
    <row r="361" spans="1:2" x14ac:dyDescent="0.25">
      <c r="A361" t="s">
        <v>210</v>
      </c>
      <c r="B361">
        <v>12</v>
      </c>
    </row>
    <row r="362" spans="1:2" x14ac:dyDescent="0.25">
      <c r="A362" t="s">
        <v>211</v>
      </c>
      <c r="B362">
        <v>4</v>
      </c>
    </row>
    <row r="363" spans="1:2" x14ac:dyDescent="0.25">
      <c r="A363" t="s">
        <v>212</v>
      </c>
      <c r="B363">
        <v>2</v>
      </c>
    </row>
    <row r="364" spans="1:2" x14ac:dyDescent="0.25">
      <c r="A364" t="s">
        <v>213</v>
      </c>
      <c r="B364">
        <v>6</v>
      </c>
    </row>
    <row r="365" spans="1:2" x14ac:dyDescent="0.25">
      <c r="A365" t="s">
        <v>214</v>
      </c>
      <c r="B365">
        <v>15</v>
      </c>
    </row>
    <row r="366" spans="1:2" x14ac:dyDescent="0.25">
      <c r="A366" t="s">
        <v>215</v>
      </c>
      <c r="B366">
        <v>26</v>
      </c>
    </row>
    <row r="367" spans="1:2" x14ac:dyDescent="0.25">
      <c r="A367" t="s">
        <v>216</v>
      </c>
      <c r="B367">
        <v>42</v>
      </c>
    </row>
    <row r="368" spans="1:2" x14ac:dyDescent="0.25">
      <c r="A368" t="s">
        <v>217</v>
      </c>
      <c r="B368">
        <v>3</v>
      </c>
    </row>
    <row r="369" spans="1:2" x14ac:dyDescent="0.25">
      <c r="A369" t="s">
        <v>218</v>
      </c>
    </row>
    <row r="370" spans="1:2" x14ac:dyDescent="0.25">
      <c r="A370" t="s">
        <v>219</v>
      </c>
      <c r="B370">
        <v>1</v>
      </c>
    </row>
    <row r="371" spans="1:2" x14ac:dyDescent="0.25">
      <c r="A371" t="s">
        <v>220</v>
      </c>
      <c r="B371">
        <v>1</v>
      </c>
    </row>
    <row r="372" spans="1:2" x14ac:dyDescent="0.25">
      <c r="A372" t="s">
        <v>221</v>
      </c>
      <c r="B372">
        <v>6</v>
      </c>
    </row>
    <row r="373" spans="1:2" x14ac:dyDescent="0.25">
      <c r="A373" t="s">
        <v>222</v>
      </c>
      <c r="B373" t="s">
        <v>304</v>
      </c>
    </row>
    <row r="374" spans="1:2" x14ac:dyDescent="0.25">
      <c r="A374" t="s">
        <v>223</v>
      </c>
      <c r="B374" t="s">
        <v>304</v>
      </c>
    </row>
    <row r="375" spans="1:2" x14ac:dyDescent="0.25">
      <c r="A375" t="s">
        <v>224</v>
      </c>
      <c r="B375" t="s">
        <v>304</v>
      </c>
    </row>
    <row r="376" spans="1:2" x14ac:dyDescent="0.25">
      <c r="A376" t="s">
        <v>225</v>
      </c>
      <c r="B376">
        <v>6</v>
      </c>
    </row>
    <row r="377" spans="1:2" x14ac:dyDescent="0.25">
      <c r="A377" t="s">
        <v>226</v>
      </c>
      <c r="B377" t="s">
        <v>304</v>
      </c>
    </row>
    <row r="378" spans="1:2" x14ac:dyDescent="0.25">
      <c r="A378" t="s">
        <v>227</v>
      </c>
      <c r="B378">
        <v>2</v>
      </c>
    </row>
    <row r="379" spans="1:2" x14ac:dyDescent="0.25">
      <c r="A379" t="s">
        <v>228</v>
      </c>
      <c r="B379">
        <v>10</v>
      </c>
    </row>
    <row r="380" spans="1:2" x14ac:dyDescent="0.25">
      <c r="A380" t="s">
        <v>229</v>
      </c>
      <c r="B380">
        <v>1</v>
      </c>
    </row>
    <row r="381" spans="1:2" x14ac:dyDescent="0.25">
      <c r="A381" t="s">
        <v>230</v>
      </c>
    </row>
    <row r="382" spans="1:2" x14ac:dyDescent="0.25">
      <c r="A382" t="s">
        <v>231</v>
      </c>
      <c r="B382">
        <v>3</v>
      </c>
    </row>
    <row r="383" spans="1:2" x14ac:dyDescent="0.25">
      <c r="A383" t="s">
        <v>232</v>
      </c>
      <c r="B383">
        <v>1</v>
      </c>
    </row>
    <row r="384" spans="1:2" x14ac:dyDescent="0.25">
      <c r="A384" t="s">
        <v>233</v>
      </c>
      <c r="B384">
        <v>4</v>
      </c>
    </row>
    <row r="385" spans="1:2" x14ac:dyDescent="0.25">
      <c r="A385" t="s">
        <v>234</v>
      </c>
      <c r="B385">
        <v>12</v>
      </c>
    </row>
    <row r="386" spans="1:2" x14ac:dyDescent="0.25">
      <c r="A386" t="s">
        <v>235</v>
      </c>
      <c r="B386">
        <v>23</v>
      </c>
    </row>
    <row r="387" spans="1:2" x14ac:dyDescent="0.25">
      <c r="A387" t="s">
        <v>236</v>
      </c>
      <c r="B387">
        <v>3</v>
      </c>
    </row>
    <row r="388" spans="1:2" x14ac:dyDescent="0.25">
      <c r="A388" t="s">
        <v>237</v>
      </c>
      <c r="B388">
        <v>12</v>
      </c>
    </row>
    <row r="389" spans="1:2" x14ac:dyDescent="0.25">
      <c r="A389" t="s">
        <v>238</v>
      </c>
      <c r="B389">
        <v>1</v>
      </c>
    </row>
    <row r="390" spans="1:2" x14ac:dyDescent="0.25">
      <c r="A390" t="s">
        <v>239</v>
      </c>
    </row>
    <row r="391" spans="1:2" x14ac:dyDescent="0.25">
      <c r="A391" t="s">
        <v>240</v>
      </c>
      <c r="B391" t="s">
        <v>304</v>
      </c>
    </row>
    <row r="392" spans="1:2" x14ac:dyDescent="0.25">
      <c r="A392" t="s">
        <v>241</v>
      </c>
      <c r="B392" t="s">
        <v>304</v>
      </c>
    </row>
    <row r="393" spans="1:2" x14ac:dyDescent="0.25">
      <c r="A393" t="s">
        <v>242</v>
      </c>
      <c r="B393">
        <v>3</v>
      </c>
    </row>
    <row r="394" spans="1:2" x14ac:dyDescent="0.25">
      <c r="A394" t="s">
        <v>243</v>
      </c>
      <c r="B394">
        <v>1</v>
      </c>
    </row>
    <row r="395" spans="1:2" x14ac:dyDescent="0.25">
      <c r="A395" t="s">
        <v>244</v>
      </c>
      <c r="B395">
        <v>1</v>
      </c>
    </row>
    <row r="396" spans="1:2" x14ac:dyDescent="0.25">
      <c r="A396" t="s">
        <v>245</v>
      </c>
      <c r="B396">
        <v>1</v>
      </c>
    </row>
    <row r="397" spans="1:2" x14ac:dyDescent="0.25">
      <c r="A397" t="s">
        <v>246</v>
      </c>
      <c r="B397">
        <v>2</v>
      </c>
    </row>
    <row r="398" spans="1:2" x14ac:dyDescent="0.25">
      <c r="A398" t="s">
        <v>247</v>
      </c>
      <c r="B398" t="s">
        <v>304</v>
      </c>
    </row>
    <row r="399" spans="1:2" x14ac:dyDescent="0.25">
      <c r="A399" t="s">
        <v>248</v>
      </c>
      <c r="B399" t="s">
        <v>304</v>
      </c>
    </row>
    <row r="400" spans="1:2" x14ac:dyDescent="0.25">
      <c r="A400" t="s">
        <v>249</v>
      </c>
      <c r="B400">
        <v>2</v>
      </c>
    </row>
    <row r="401" spans="1:2" x14ac:dyDescent="0.25">
      <c r="A401" t="s">
        <v>250</v>
      </c>
      <c r="B401">
        <v>4</v>
      </c>
    </row>
    <row r="402" spans="1:2" x14ac:dyDescent="0.25">
      <c r="A402" t="s">
        <v>251</v>
      </c>
      <c r="B402">
        <v>14</v>
      </c>
    </row>
    <row r="403" spans="1:2" x14ac:dyDescent="0.25">
      <c r="A403" t="s">
        <v>252</v>
      </c>
      <c r="B403">
        <v>28</v>
      </c>
    </row>
    <row r="404" spans="1:2" x14ac:dyDescent="0.25">
      <c r="A404" t="s">
        <v>253</v>
      </c>
    </row>
    <row r="405" spans="1:2" x14ac:dyDescent="0.25">
      <c r="A405" t="s">
        <v>254</v>
      </c>
      <c r="B405" t="s">
        <v>304</v>
      </c>
    </row>
    <row r="406" spans="1:2" x14ac:dyDescent="0.25">
      <c r="A406" t="s">
        <v>255</v>
      </c>
      <c r="B406" t="s">
        <v>304</v>
      </c>
    </row>
    <row r="407" spans="1:2" x14ac:dyDescent="0.25">
      <c r="A407" t="s">
        <v>256</v>
      </c>
      <c r="B407" t="s">
        <v>304</v>
      </c>
    </row>
    <row r="408" spans="1:2" x14ac:dyDescent="0.25">
      <c r="A408" t="s">
        <v>257</v>
      </c>
      <c r="B408" t="s">
        <v>304</v>
      </c>
    </row>
    <row r="409" spans="1:2" x14ac:dyDescent="0.25">
      <c r="A409" t="s">
        <v>258</v>
      </c>
      <c r="B409" t="s">
        <v>304</v>
      </c>
    </row>
    <row r="410" spans="1:2" x14ac:dyDescent="0.25">
      <c r="A410" t="s">
        <v>259</v>
      </c>
      <c r="B410">
        <v>4</v>
      </c>
    </row>
    <row r="411" spans="1:2" x14ac:dyDescent="0.25">
      <c r="A411" t="s">
        <v>260</v>
      </c>
      <c r="B411" t="s">
        <v>304</v>
      </c>
    </row>
    <row r="412" spans="1:2" x14ac:dyDescent="0.25">
      <c r="A412" t="s">
        <v>261</v>
      </c>
      <c r="B412" t="s">
        <v>304</v>
      </c>
    </row>
    <row r="413" spans="1:2" x14ac:dyDescent="0.25">
      <c r="A413" t="s">
        <v>262</v>
      </c>
      <c r="B413" t="s">
        <v>304</v>
      </c>
    </row>
    <row r="414" spans="1:2" x14ac:dyDescent="0.25">
      <c r="A414" t="s">
        <v>263</v>
      </c>
      <c r="B414" t="s">
        <v>304</v>
      </c>
    </row>
    <row r="415" spans="1:2" x14ac:dyDescent="0.25">
      <c r="A415" t="s">
        <v>264</v>
      </c>
    </row>
    <row r="416" spans="1:2" x14ac:dyDescent="0.25">
      <c r="A416" t="s">
        <v>265</v>
      </c>
      <c r="B416">
        <v>2</v>
      </c>
    </row>
    <row r="417" spans="1:2" x14ac:dyDescent="0.25">
      <c r="A417" t="s">
        <v>266</v>
      </c>
      <c r="B417">
        <v>8</v>
      </c>
    </row>
    <row r="418" spans="1:2" x14ac:dyDescent="0.25">
      <c r="A418" t="s">
        <v>267</v>
      </c>
      <c r="B418">
        <v>3</v>
      </c>
    </row>
    <row r="419" spans="1:2" x14ac:dyDescent="0.25">
      <c r="A419" t="s">
        <v>268</v>
      </c>
      <c r="B419" t="s">
        <v>304</v>
      </c>
    </row>
    <row r="420" spans="1:2" x14ac:dyDescent="0.25">
      <c r="A420" t="s">
        <v>269</v>
      </c>
      <c r="B420" t="s">
        <v>304</v>
      </c>
    </row>
    <row r="421" spans="1:2" x14ac:dyDescent="0.25">
      <c r="A421" t="s">
        <v>270</v>
      </c>
      <c r="B421">
        <v>3</v>
      </c>
    </row>
    <row r="422" spans="1:2" x14ac:dyDescent="0.25">
      <c r="A422" t="s">
        <v>271</v>
      </c>
      <c r="B422" t="s">
        <v>304</v>
      </c>
    </row>
    <row r="423" spans="1:2" x14ac:dyDescent="0.25">
      <c r="A423" t="s">
        <v>272</v>
      </c>
      <c r="B423" t="s">
        <v>304</v>
      </c>
    </row>
    <row r="424" spans="1:2" x14ac:dyDescent="0.25">
      <c r="A424" t="s">
        <v>273</v>
      </c>
      <c r="B424" t="s">
        <v>304</v>
      </c>
    </row>
    <row r="425" spans="1:2" x14ac:dyDescent="0.25">
      <c r="A425" t="s">
        <v>274</v>
      </c>
    </row>
    <row r="426" spans="1:2" x14ac:dyDescent="0.25">
      <c r="A426" t="s">
        <v>275</v>
      </c>
      <c r="B426">
        <v>1</v>
      </c>
    </row>
    <row r="427" spans="1:2" x14ac:dyDescent="0.25">
      <c r="A427" t="s">
        <v>276</v>
      </c>
      <c r="B427" t="s">
        <v>304</v>
      </c>
    </row>
    <row r="428" spans="1:2" x14ac:dyDescent="0.25">
      <c r="A428" t="s">
        <v>277</v>
      </c>
      <c r="B428">
        <v>1</v>
      </c>
    </row>
    <row r="429" spans="1:2" x14ac:dyDescent="0.25">
      <c r="A429" t="s">
        <v>278</v>
      </c>
      <c r="B429">
        <v>1</v>
      </c>
    </row>
    <row r="430" spans="1:2" x14ac:dyDescent="0.25">
      <c r="A430" t="s">
        <v>279</v>
      </c>
      <c r="B430" t="s">
        <v>304</v>
      </c>
    </row>
    <row r="431" spans="1:2" x14ac:dyDescent="0.25">
      <c r="A431" t="s">
        <v>280</v>
      </c>
      <c r="B431">
        <v>2</v>
      </c>
    </row>
    <row r="432" spans="1:2" x14ac:dyDescent="0.25">
      <c r="A432" t="s">
        <v>281</v>
      </c>
      <c r="B432">
        <v>2</v>
      </c>
    </row>
    <row r="433" spans="1:2" x14ac:dyDescent="0.25">
      <c r="A433" t="s">
        <v>282</v>
      </c>
      <c r="B433">
        <v>5</v>
      </c>
    </row>
    <row r="434" spans="1:2" x14ac:dyDescent="0.25">
      <c r="A434" t="s">
        <v>283</v>
      </c>
      <c r="B434">
        <v>1</v>
      </c>
    </row>
    <row r="435" spans="1:2" x14ac:dyDescent="0.25">
      <c r="A435" t="s">
        <v>284</v>
      </c>
      <c r="B435">
        <v>2</v>
      </c>
    </row>
    <row r="436" spans="1:2" x14ac:dyDescent="0.25">
      <c r="A436" t="s">
        <v>285</v>
      </c>
      <c r="B436">
        <v>1</v>
      </c>
    </row>
    <row r="437" spans="1:2" x14ac:dyDescent="0.25">
      <c r="A437" t="s">
        <v>286</v>
      </c>
      <c r="B437">
        <v>11</v>
      </c>
    </row>
    <row r="438" spans="1:2" x14ac:dyDescent="0.25">
      <c r="A438" t="s">
        <v>287</v>
      </c>
      <c r="B438">
        <v>90</v>
      </c>
    </row>
    <row r="439" spans="1:2" x14ac:dyDescent="0.25">
      <c r="A439" t="s">
        <v>288</v>
      </c>
      <c r="B439" t="s">
        <v>304</v>
      </c>
    </row>
    <row r="440" spans="1:2" x14ac:dyDescent="0.25">
      <c r="A440" t="s">
        <v>289</v>
      </c>
      <c r="B440">
        <v>3</v>
      </c>
    </row>
    <row r="441" spans="1:2" x14ac:dyDescent="0.25">
      <c r="A441" t="s">
        <v>290</v>
      </c>
      <c r="B441">
        <v>4</v>
      </c>
    </row>
    <row r="442" spans="1:2" x14ac:dyDescent="0.25">
      <c r="A442" t="s">
        <v>291</v>
      </c>
    </row>
    <row r="443" spans="1:2" x14ac:dyDescent="0.25">
      <c r="A443" t="s">
        <v>292</v>
      </c>
      <c r="B443">
        <v>34</v>
      </c>
    </row>
    <row r="444" spans="1:2" x14ac:dyDescent="0.25">
      <c r="A444" t="s">
        <v>293</v>
      </c>
      <c r="B444">
        <v>297</v>
      </c>
    </row>
    <row r="445" spans="1:2" x14ac:dyDescent="0.25">
      <c r="A445" t="s">
        <v>294</v>
      </c>
      <c r="B445">
        <v>1023</v>
      </c>
    </row>
    <row r="446" spans="1:2" x14ac:dyDescent="0.25">
      <c r="A446" t="s">
        <v>295</v>
      </c>
      <c r="B446">
        <v>3165</v>
      </c>
    </row>
    <row r="447" spans="1:2" x14ac:dyDescent="0.25">
      <c r="A447" t="s">
        <v>296</v>
      </c>
      <c r="B447">
        <v>215</v>
      </c>
    </row>
    <row r="448" spans="1:2" x14ac:dyDescent="0.25">
      <c r="A448" t="s">
        <v>297</v>
      </c>
    </row>
    <row r="449" spans="1:2" x14ac:dyDescent="0.25">
      <c r="A449" t="s">
        <v>298</v>
      </c>
      <c r="B449">
        <v>39</v>
      </c>
    </row>
    <row r="450" spans="1:2" x14ac:dyDescent="0.25">
      <c r="A450" t="s">
        <v>299</v>
      </c>
      <c r="B450">
        <v>391</v>
      </c>
    </row>
    <row r="451" spans="1:2" x14ac:dyDescent="0.25">
      <c r="A451" t="s">
        <v>300</v>
      </c>
      <c r="B451">
        <v>1287</v>
      </c>
    </row>
    <row r="452" spans="1:2" x14ac:dyDescent="0.25">
      <c r="A452" t="s">
        <v>301</v>
      </c>
      <c r="B452">
        <v>1503</v>
      </c>
    </row>
    <row r="453" spans="1:2" x14ac:dyDescent="0.25">
      <c r="A453" t="s">
        <v>302</v>
      </c>
      <c r="B453" t="s">
        <v>304</v>
      </c>
    </row>
    <row r="454" spans="1:2" x14ac:dyDescent="0.25">
      <c r="A454" t="s">
        <v>303</v>
      </c>
      <c r="B454" t="s">
        <v>304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70"/>
  <sheetViews>
    <sheetView topLeftCell="A10" workbookViewId="0">
      <selection activeCell="B1" sqref="B1:B1048576"/>
    </sheetView>
  </sheetViews>
  <sheetFormatPr baseColWidth="10" defaultRowHeight="15" x14ac:dyDescent="0.25"/>
  <sheetData>
    <row r="1" spans="1:7" x14ac:dyDescent="0.25">
      <c r="A1" t="s">
        <v>305</v>
      </c>
    </row>
    <row r="3" spans="1:7" x14ac:dyDescent="0.25">
      <c r="A3" t="s">
        <v>25</v>
      </c>
      <c r="B3" t="s">
        <v>306</v>
      </c>
      <c r="D3" t="s">
        <v>307</v>
      </c>
      <c r="F3" t="s">
        <v>308</v>
      </c>
    </row>
    <row r="4" spans="1:7" x14ac:dyDescent="0.25">
      <c r="B4" t="s">
        <v>309</v>
      </c>
      <c r="C4" t="s">
        <v>310</v>
      </c>
      <c r="D4" t="s">
        <v>309</v>
      </c>
      <c r="E4" t="s">
        <v>310</v>
      </c>
      <c r="F4" t="s">
        <v>309</v>
      </c>
      <c r="G4" t="s">
        <v>310</v>
      </c>
    </row>
    <row r="5" spans="1:7" x14ac:dyDescent="0.25">
      <c r="A5" t="s">
        <v>311</v>
      </c>
      <c r="B5" t="s">
        <v>304</v>
      </c>
      <c r="C5" t="s">
        <v>304</v>
      </c>
    </row>
    <row r="6" spans="1:7" x14ac:dyDescent="0.25">
      <c r="A6" t="s">
        <v>312</v>
      </c>
      <c r="B6">
        <v>43</v>
      </c>
      <c r="C6">
        <v>21</v>
      </c>
    </row>
    <row r="7" spans="1:7" x14ac:dyDescent="0.25">
      <c r="A7" t="s">
        <v>313</v>
      </c>
      <c r="B7">
        <v>99</v>
      </c>
      <c r="C7">
        <v>48</v>
      </c>
    </row>
    <row r="8" spans="1:7" x14ac:dyDescent="0.25">
      <c r="A8" t="s">
        <v>314</v>
      </c>
      <c r="B8">
        <v>113</v>
      </c>
      <c r="C8">
        <v>74</v>
      </c>
    </row>
    <row r="9" spans="1:7" x14ac:dyDescent="0.25">
      <c r="A9" t="s">
        <v>315</v>
      </c>
      <c r="B9">
        <v>126</v>
      </c>
      <c r="C9">
        <v>66</v>
      </c>
      <c r="D9" t="s">
        <v>304</v>
      </c>
      <c r="E9" t="s">
        <v>304</v>
      </c>
    </row>
    <row r="10" spans="1:7" x14ac:dyDescent="0.25">
      <c r="A10" t="s">
        <v>316</v>
      </c>
      <c r="B10">
        <v>31</v>
      </c>
      <c r="C10">
        <v>13</v>
      </c>
      <c r="D10">
        <v>82</v>
      </c>
      <c r="E10">
        <v>50</v>
      </c>
    </row>
    <row r="11" spans="1:7" x14ac:dyDescent="0.25">
      <c r="A11" t="s">
        <v>317</v>
      </c>
      <c r="B11" t="s">
        <v>304</v>
      </c>
      <c r="C11" t="s">
        <v>304</v>
      </c>
      <c r="D11">
        <v>153</v>
      </c>
      <c r="E11">
        <v>65</v>
      </c>
    </row>
    <row r="12" spans="1:7" x14ac:dyDescent="0.25">
      <c r="A12" t="s">
        <v>318</v>
      </c>
      <c r="D12">
        <v>118</v>
      </c>
      <c r="E12">
        <v>87</v>
      </c>
    </row>
    <row r="13" spans="1:7" x14ac:dyDescent="0.25">
      <c r="A13" t="s">
        <v>319</v>
      </c>
      <c r="D13">
        <v>139</v>
      </c>
      <c r="E13">
        <v>67</v>
      </c>
    </row>
    <row r="14" spans="1:7" x14ac:dyDescent="0.25">
      <c r="A14" t="s">
        <v>320</v>
      </c>
      <c r="D14">
        <v>143</v>
      </c>
      <c r="E14">
        <v>73</v>
      </c>
    </row>
    <row r="15" spans="1:7" x14ac:dyDescent="0.25">
      <c r="A15" t="s">
        <v>321</v>
      </c>
      <c r="D15">
        <v>130</v>
      </c>
      <c r="E15">
        <v>63</v>
      </c>
    </row>
    <row r="16" spans="1:7" x14ac:dyDescent="0.25">
      <c r="A16" t="s">
        <v>322</v>
      </c>
      <c r="D16">
        <v>141</v>
      </c>
      <c r="E16">
        <v>46</v>
      </c>
      <c r="F16" t="s">
        <v>304</v>
      </c>
      <c r="G16" t="s">
        <v>304</v>
      </c>
    </row>
    <row r="17" spans="1:7" x14ac:dyDescent="0.25">
      <c r="A17" t="s">
        <v>323</v>
      </c>
      <c r="D17">
        <v>35</v>
      </c>
      <c r="E17">
        <v>28</v>
      </c>
      <c r="F17">
        <v>75</v>
      </c>
      <c r="G17">
        <v>24</v>
      </c>
    </row>
    <row r="18" spans="1:7" x14ac:dyDescent="0.25">
      <c r="A18" t="s">
        <v>324</v>
      </c>
      <c r="D18">
        <v>18</v>
      </c>
      <c r="E18">
        <v>8</v>
      </c>
      <c r="F18">
        <v>77</v>
      </c>
      <c r="G18">
        <v>27</v>
      </c>
    </row>
    <row r="19" spans="1:7" x14ac:dyDescent="0.25">
      <c r="A19" t="s">
        <v>325</v>
      </c>
      <c r="D19">
        <v>3</v>
      </c>
      <c r="E19">
        <v>3</v>
      </c>
      <c r="F19">
        <v>93</v>
      </c>
      <c r="G19">
        <v>27</v>
      </c>
    </row>
    <row r="20" spans="1:7" x14ac:dyDescent="0.25">
      <c r="A20" t="s">
        <v>326</v>
      </c>
      <c r="D20">
        <v>1</v>
      </c>
      <c r="E20">
        <v>2</v>
      </c>
      <c r="F20">
        <v>96</v>
      </c>
      <c r="G20">
        <v>40</v>
      </c>
    </row>
    <row r="21" spans="1:7" x14ac:dyDescent="0.25">
      <c r="A21" t="s">
        <v>327</v>
      </c>
      <c r="D21" t="s">
        <v>304</v>
      </c>
      <c r="E21">
        <v>1</v>
      </c>
      <c r="F21">
        <v>88</v>
      </c>
      <c r="G21">
        <v>24</v>
      </c>
    </row>
    <row r="22" spans="1:7" x14ac:dyDescent="0.25">
      <c r="A22" t="s">
        <v>328</v>
      </c>
      <c r="D22" t="s">
        <v>304</v>
      </c>
      <c r="E22" t="s">
        <v>304</v>
      </c>
      <c r="F22">
        <v>115</v>
      </c>
      <c r="G22">
        <v>30</v>
      </c>
    </row>
    <row r="23" spans="1:7" x14ac:dyDescent="0.25">
      <c r="A23" t="s">
        <v>329</v>
      </c>
      <c r="D23" t="s">
        <v>304</v>
      </c>
      <c r="E23" t="s">
        <v>304</v>
      </c>
      <c r="F23">
        <v>98</v>
      </c>
      <c r="G23">
        <v>28</v>
      </c>
    </row>
    <row r="24" spans="1:7" x14ac:dyDescent="0.25">
      <c r="A24" t="s">
        <v>330</v>
      </c>
      <c r="D24" t="s">
        <v>304</v>
      </c>
      <c r="E24" t="s">
        <v>304</v>
      </c>
      <c r="F24">
        <v>92</v>
      </c>
      <c r="G24">
        <v>21</v>
      </c>
    </row>
    <row r="25" spans="1:7" x14ac:dyDescent="0.25">
      <c r="A25" t="s">
        <v>331</v>
      </c>
      <c r="D25" t="s">
        <v>304</v>
      </c>
      <c r="E25" t="s">
        <v>304</v>
      </c>
      <c r="F25">
        <v>77</v>
      </c>
      <c r="G25">
        <v>23</v>
      </c>
    </row>
    <row r="26" spans="1:7" x14ac:dyDescent="0.25">
      <c r="A26" t="s">
        <v>332</v>
      </c>
      <c r="D26" t="s">
        <v>304</v>
      </c>
      <c r="E26" t="s">
        <v>304</v>
      </c>
      <c r="F26">
        <v>79</v>
      </c>
      <c r="G26">
        <v>19</v>
      </c>
    </row>
    <row r="27" spans="1:7" x14ac:dyDescent="0.25">
      <c r="A27" t="s">
        <v>333</v>
      </c>
      <c r="D27" t="s">
        <v>304</v>
      </c>
      <c r="E27" t="s">
        <v>304</v>
      </c>
      <c r="F27">
        <v>100</v>
      </c>
      <c r="G27">
        <v>16</v>
      </c>
    </row>
    <row r="28" spans="1:7" x14ac:dyDescent="0.25">
      <c r="A28" t="s">
        <v>334</v>
      </c>
      <c r="D28" t="s">
        <v>304</v>
      </c>
      <c r="E28" t="s">
        <v>304</v>
      </c>
      <c r="F28">
        <v>95</v>
      </c>
      <c r="G28">
        <v>16</v>
      </c>
    </row>
    <row r="29" spans="1:7" x14ac:dyDescent="0.25">
      <c r="A29" t="s">
        <v>335</v>
      </c>
      <c r="F29">
        <v>117</v>
      </c>
      <c r="G29">
        <v>19</v>
      </c>
    </row>
    <row r="30" spans="1:7" x14ac:dyDescent="0.25">
      <c r="A30" t="s">
        <v>336</v>
      </c>
      <c r="F30">
        <v>107</v>
      </c>
      <c r="G30">
        <v>19</v>
      </c>
    </row>
    <row r="31" spans="1:7" x14ac:dyDescent="0.25">
      <c r="A31" t="s">
        <v>337</v>
      </c>
      <c r="F31">
        <v>93</v>
      </c>
      <c r="G31">
        <v>12</v>
      </c>
    </row>
    <row r="32" spans="1:7" x14ac:dyDescent="0.25">
      <c r="A32" t="s">
        <v>338</v>
      </c>
      <c r="F32">
        <v>95</v>
      </c>
      <c r="G32">
        <v>14</v>
      </c>
    </row>
    <row r="33" spans="1:7" x14ac:dyDescent="0.25">
      <c r="A33" t="s">
        <v>339</v>
      </c>
      <c r="F33">
        <v>86</v>
      </c>
      <c r="G33">
        <v>19</v>
      </c>
    </row>
    <row r="34" spans="1:7" x14ac:dyDescent="0.25">
      <c r="A34" t="s">
        <v>340</v>
      </c>
      <c r="F34">
        <v>95</v>
      </c>
      <c r="G34">
        <v>10</v>
      </c>
    </row>
    <row r="35" spans="1:7" x14ac:dyDescent="0.25">
      <c r="A35" t="s">
        <v>341</v>
      </c>
      <c r="F35">
        <v>73</v>
      </c>
      <c r="G35">
        <v>14</v>
      </c>
    </row>
    <row r="36" spans="1:7" x14ac:dyDescent="0.25">
      <c r="A36" t="s">
        <v>342</v>
      </c>
      <c r="F36">
        <v>67</v>
      </c>
      <c r="G36">
        <v>11</v>
      </c>
    </row>
    <row r="37" spans="1:7" x14ac:dyDescent="0.25">
      <c r="A37" t="s">
        <v>343</v>
      </c>
      <c r="F37">
        <v>85</v>
      </c>
      <c r="G37">
        <v>18</v>
      </c>
    </row>
    <row r="38" spans="1:7" x14ac:dyDescent="0.25">
      <c r="A38" t="s">
        <v>344</v>
      </c>
      <c r="F38">
        <v>75</v>
      </c>
      <c r="G38">
        <v>11</v>
      </c>
    </row>
    <row r="39" spans="1:7" x14ac:dyDescent="0.25">
      <c r="A39" t="s">
        <v>345</v>
      </c>
      <c r="F39">
        <v>98</v>
      </c>
      <c r="G39">
        <v>11</v>
      </c>
    </row>
    <row r="40" spans="1:7" x14ac:dyDescent="0.25">
      <c r="A40" t="s">
        <v>346</v>
      </c>
      <c r="F40">
        <v>81</v>
      </c>
      <c r="G40">
        <v>7</v>
      </c>
    </row>
    <row r="41" spans="1:7" x14ac:dyDescent="0.25">
      <c r="A41" t="s">
        <v>347</v>
      </c>
      <c r="F41">
        <v>81</v>
      </c>
      <c r="G41">
        <v>12</v>
      </c>
    </row>
    <row r="42" spans="1:7" x14ac:dyDescent="0.25">
      <c r="A42" t="s">
        <v>348</v>
      </c>
      <c r="F42">
        <v>64</v>
      </c>
      <c r="G42">
        <v>8</v>
      </c>
    </row>
    <row r="43" spans="1:7" x14ac:dyDescent="0.25">
      <c r="A43" t="s">
        <v>349</v>
      </c>
      <c r="F43">
        <v>76</v>
      </c>
      <c r="G43">
        <v>11</v>
      </c>
    </row>
    <row r="44" spans="1:7" x14ac:dyDescent="0.25">
      <c r="A44" t="s">
        <v>350</v>
      </c>
      <c r="F44">
        <v>70</v>
      </c>
      <c r="G44">
        <v>3</v>
      </c>
    </row>
    <row r="45" spans="1:7" x14ac:dyDescent="0.25">
      <c r="A45" t="s">
        <v>351</v>
      </c>
      <c r="F45">
        <v>69</v>
      </c>
      <c r="G45">
        <v>8</v>
      </c>
    </row>
    <row r="46" spans="1:7" x14ac:dyDescent="0.25">
      <c r="A46" t="s">
        <v>352</v>
      </c>
      <c r="F46">
        <v>73</v>
      </c>
      <c r="G46">
        <v>7</v>
      </c>
    </row>
    <row r="47" spans="1:7" x14ac:dyDescent="0.25">
      <c r="A47" t="s">
        <v>353</v>
      </c>
      <c r="F47">
        <v>88</v>
      </c>
      <c r="G47">
        <v>8</v>
      </c>
    </row>
    <row r="48" spans="1:7" x14ac:dyDescent="0.25">
      <c r="A48" t="s">
        <v>354</v>
      </c>
      <c r="F48">
        <v>78</v>
      </c>
      <c r="G48">
        <v>5</v>
      </c>
    </row>
    <row r="49" spans="1:7" x14ac:dyDescent="0.25">
      <c r="A49" t="s">
        <v>355</v>
      </c>
      <c r="F49">
        <v>66</v>
      </c>
      <c r="G49">
        <v>6</v>
      </c>
    </row>
    <row r="50" spans="1:7" x14ac:dyDescent="0.25">
      <c r="A50" t="s">
        <v>356</v>
      </c>
      <c r="F50">
        <v>91</v>
      </c>
      <c r="G50">
        <v>4</v>
      </c>
    </row>
    <row r="51" spans="1:7" x14ac:dyDescent="0.25">
      <c r="A51" t="s">
        <v>357</v>
      </c>
      <c r="F51">
        <v>82</v>
      </c>
      <c r="G51">
        <v>4</v>
      </c>
    </row>
    <row r="52" spans="1:7" x14ac:dyDescent="0.25">
      <c r="A52" t="s">
        <v>358</v>
      </c>
      <c r="F52">
        <v>73</v>
      </c>
      <c r="G52">
        <v>5</v>
      </c>
    </row>
    <row r="53" spans="1:7" x14ac:dyDescent="0.25">
      <c r="A53" t="s">
        <v>359</v>
      </c>
      <c r="F53">
        <v>79</v>
      </c>
      <c r="G53">
        <v>3</v>
      </c>
    </row>
    <row r="54" spans="1:7" x14ac:dyDescent="0.25">
      <c r="A54" t="s">
        <v>360</v>
      </c>
      <c r="F54">
        <v>61</v>
      </c>
      <c r="G54">
        <v>6</v>
      </c>
    </row>
    <row r="55" spans="1:7" x14ac:dyDescent="0.25">
      <c r="A55" t="s">
        <v>361</v>
      </c>
      <c r="F55">
        <v>65</v>
      </c>
      <c r="G55">
        <v>1</v>
      </c>
    </row>
    <row r="56" spans="1:7" x14ac:dyDescent="0.25">
      <c r="A56" t="s">
        <v>362</v>
      </c>
      <c r="F56">
        <v>70</v>
      </c>
      <c r="G56">
        <v>3</v>
      </c>
    </row>
    <row r="57" spans="1:7" x14ac:dyDescent="0.25">
      <c r="A57" t="s">
        <v>363</v>
      </c>
      <c r="F57">
        <v>77</v>
      </c>
      <c r="G57">
        <v>1</v>
      </c>
    </row>
    <row r="58" spans="1:7" x14ac:dyDescent="0.25">
      <c r="A58" t="s">
        <v>364</v>
      </c>
      <c r="F58">
        <v>79</v>
      </c>
      <c r="G58">
        <v>2</v>
      </c>
    </row>
    <row r="59" spans="1:7" x14ac:dyDescent="0.25">
      <c r="A59" t="s">
        <v>365</v>
      </c>
      <c r="F59">
        <v>66</v>
      </c>
      <c r="G59" t="s">
        <v>304</v>
      </c>
    </row>
    <row r="60" spans="1:7" x14ac:dyDescent="0.25">
      <c r="A60" t="s">
        <v>366</v>
      </c>
      <c r="F60">
        <v>31</v>
      </c>
      <c r="G60">
        <v>1</v>
      </c>
    </row>
    <row r="61" spans="1:7" x14ac:dyDescent="0.25">
      <c r="A61" t="s">
        <v>367</v>
      </c>
      <c r="F61">
        <v>22</v>
      </c>
      <c r="G61">
        <v>2</v>
      </c>
    </row>
    <row r="62" spans="1:7" x14ac:dyDescent="0.25">
      <c r="A62" t="s">
        <v>368</v>
      </c>
      <c r="F62">
        <v>18</v>
      </c>
      <c r="G62" t="s">
        <v>304</v>
      </c>
    </row>
    <row r="63" spans="1:7" x14ac:dyDescent="0.25">
      <c r="A63" t="s">
        <v>369</v>
      </c>
      <c r="F63">
        <v>18</v>
      </c>
      <c r="G63" t="s">
        <v>304</v>
      </c>
    </row>
    <row r="64" spans="1:7" x14ac:dyDescent="0.25">
      <c r="A64" t="s">
        <v>370</v>
      </c>
      <c r="F64">
        <v>24</v>
      </c>
      <c r="G64" t="s">
        <v>304</v>
      </c>
    </row>
    <row r="65" spans="1:7" x14ac:dyDescent="0.25">
      <c r="A65" t="s">
        <v>371</v>
      </c>
      <c r="F65">
        <v>7</v>
      </c>
      <c r="G65" t="s">
        <v>304</v>
      </c>
    </row>
    <row r="66" spans="1:7" x14ac:dyDescent="0.25">
      <c r="A66" t="s">
        <v>372</v>
      </c>
      <c r="F66" t="s">
        <v>304</v>
      </c>
      <c r="G66" t="s">
        <v>304</v>
      </c>
    </row>
    <row r="67" spans="1:7" x14ac:dyDescent="0.25">
      <c r="A67" t="s">
        <v>373</v>
      </c>
      <c r="F67" t="s">
        <v>304</v>
      </c>
      <c r="G67" t="s">
        <v>304</v>
      </c>
    </row>
    <row r="68" spans="1:7" x14ac:dyDescent="0.25">
      <c r="A68" t="s">
        <v>374</v>
      </c>
      <c r="B68">
        <v>18</v>
      </c>
      <c r="C68">
        <v>16</v>
      </c>
      <c r="D68">
        <v>63</v>
      </c>
      <c r="E68">
        <v>41</v>
      </c>
      <c r="F68">
        <v>324</v>
      </c>
      <c r="G68">
        <v>35</v>
      </c>
    </row>
    <row r="69" spans="1:7" x14ac:dyDescent="0.25">
      <c r="A69" t="s">
        <v>375</v>
      </c>
      <c r="B69">
        <v>7.7222222222222223</v>
      </c>
      <c r="C69">
        <v>7.5</v>
      </c>
      <c r="D69">
        <v>13.333333333333334</v>
      </c>
      <c r="E69">
        <v>13.487804878048781</v>
      </c>
      <c r="F69">
        <v>38.160493827160494</v>
      </c>
      <c r="G69">
        <v>27.942857142857143</v>
      </c>
    </row>
    <row r="70" spans="1:7" x14ac:dyDescent="0.25">
      <c r="B70">
        <v>139</v>
      </c>
      <c r="C70">
        <v>120</v>
      </c>
      <c r="D70">
        <v>840</v>
      </c>
      <c r="E70">
        <v>553</v>
      </c>
      <c r="F70">
        <v>12364</v>
      </c>
      <c r="G70">
        <v>978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="130" zoomScaleNormal="130" workbookViewId="0">
      <selection activeCell="B8" sqref="B8"/>
    </sheetView>
  </sheetViews>
  <sheetFormatPr baseColWidth="10" defaultRowHeight="15" x14ac:dyDescent="0.25"/>
  <cols>
    <col min="1" max="1" width="84.5703125" style="3" bestFit="1" customWidth="1"/>
    <col min="2" max="3" width="8.5703125" style="6" bestFit="1" customWidth="1"/>
    <col min="4" max="6" width="7.28515625" style="6" bestFit="1" customWidth="1"/>
    <col min="7" max="7" width="6.7109375" style="15" customWidth="1"/>
    <col min="8" max="16384" width="11.42578125" style="6"/>
  </cols>
  <sheetData>
    <row r="1" spans="1:7" s="3" customFormat="1" ht="30" x14ac:dyDescent="0.25">
      <c r="A1" s="1" t="s">
        <v>0</v>
      </c>
      <c r="B1" s="2">
        <f>'Jahr 1'!A3</f>
        <v>2015</v>
      </c>
      <c r="C1" s="2">
        <f>'Jahr 2'!A3</f>
        <v>2016</v>
      </c>
      <c r="D1" s="2">
        <f>'Jahr 3'!A3</f>
        <v>2017</v>
      </c>
      <c r="E1" s="2">
        <f>'Jahr 4'!A3</f>
        <v>2018</v>
      </c>
      <c r="F1" s="2">
        <f>'Jahr 5'!A3</f>
        <v>2019</v>
      </c>
      <c r="G1" s="2" t="s">
        <v>1</v>
      </c>
    </row>
    <row r="2" spans="1:7" x14ac:dyDescent="0.25">
      <c r="A2" s="4" t="s">
        <v>46</v>
      </c>
      <c r="B2" s="34">
        <f>IF('Jahr 1'!$B19&gt;0,'Jahr 1'!$B19,0)</f>
        <v>154</v>
      </c>
      <c r="C2" s="34">
        <f>IF('Jahr 2'!$B19&gt;0,'Jahr 2'!$B19,0)</f>
        <v>213</v>
      </c>
      <c r="D2" s="34">
        <f>IF('Jahr 3'!$B19&gt;0,'Jahr 3'!$B19,0)</f>
        <v>253</v>
      </c>
      <c r="E2" s="34">
        <f>IF('Jahr 4'!$B19&gt;0,'Jahr 4'!$B19,0)</f>
        <v>273</v>
      </c>
      <c r="F2" s="34">
        <f>IF('Jahr 5'!$B19&gt;0,'Jahr 5'!$B19,0)</f>
        <v>215</v>
      </c>
      <c r="G2" s="5">
        <f>AVERAGE(B2:F2)</f>
        <v>221.6</v>
      </c>
    </row>
    <row r="3" spans="1:7" x14ac:dyDescent="0.25">
      <c r="A3" s="4" t="s">
        <v>40</v>
      </c>
      <c r="B3" s="34">
        <f>IF('Jahr 1'!$B22&gt;0,'Jahr 1'!$B22,0)</f>
        <v>131</v>
      </c>
      <c r="C3" s="34">
        <f>IF('Jahr 2'!$B22&gt;0,'Jahr 2'!$B22,0)</f>
        <v>74</v>
      </c>
      <c r="D3" s="34">
        <f>IF('Jahr 3'!$B22&gt;0,'Jahr 3'!$B22,0)</f>
        <v>113</v>
      </c>
      <c r="E3" s="34">
        <f>IF('Jahr 4'!$B22&gt;0,'Jahr 4'!$B22,0)</f>
        <v>101</v>
      </c>
      <c r="F3" s="34">
        <f>IF('Jahr 5'!$B22&gt;0,'Jahr 5'!$B22,0)</f>
        <v>89</v>
      </c>
      <c r="G3" s="5">
        <f t="shared" ref="G3:G25" si="0">AVERAGE(B3:F3)</f>
        <v>101.6</v>
      </c>
    </row>
    <row r="4" spans="1:7" ht="17.25" customHeight="1" x14ac:dyDescent="0.25">
      <c r="A4" s="4" t="s">
        <v>41</v>
      </c>
      <c r="B4" s="34">
        <f>IF('Jahr 1'!$B28&gt;0,'Jahr 1'!$B28,0)</f>
        <v>58</v>
      </c>
      <c r="C4" s="34">
        <f>IF('Jahr 2'!$B28&gt;0,'Jahr 2'!$B28,0)</f>
        <v>71</v>
      </c>
      <c r="D4" s="34">
        <f>IF('Jahr 3'!$B28&gt;0,'Jahr 3'!$B28,0)</f>
        <v>78</v>
      </c>
      <c r="E4" s="34">
        <f>IF('Jahr 4'!$B28&gt;0,'Jahr 4'!$B28,0)</f>
        <v>76</v>
      </c>
      <c r="F4" s="34">
        <f>IF('Jahr 5'!$B28&gt;0,'Jahr 5'!$B28,0)</f>
        <v>91</v>
      </c>
      <c r="G4" s="5">
        <f t="shared" si="0"/>
        <v>74.8</v>
      </c>
    </row>
    <row r="5" spans="1:7" x14ac:dyDescent="0.25">
      <c r="A5" s="7" t="s">
        <v>2</v>
      </c>
      <c r="B5" s="8">
        <f>SUM(B3:B4)</f>
        <v>189</v>
      </c>
      <c r="C5" s="8">
        <f t="shared" ref="C5:G5" si="1">SUM(C3:C4)</f>
        <v>145</v>
      </c>
      <c r="D5" s="8">
        <f t="shared" si="1"/>
        <v>191</v>
      </c>
      <c r="E5" s="8">
        <f t="shared" si="1"/>
        <v>177</v>
      </c>
      <c r="F5" s="8">
        <f t="shared" si="1"/>
        <v>180</v>
      </c>
      <c r="G5" s="9">
        <f t="shared" si="1"/>
        <v>176.39999999999998</v>
      </c>
    </row>
    <row r="6" spans="1:7" x14ac:dyDescent="0.25">
      <c r="A6" s="7" t="s">
        <v>3</v>
      </c>
      <c r="B6" s="10">
        <f>B4/B5</f>
        <v>0.30687830687830686</v>
      </c>
      <c r="C6" s="10">
        <f t="shared" ref="C6:G6" si="2">C4/C5</f>
        <v>0.48965517241379308</v>
      </c>
      <c r="D6" s="10">
        <f t="shared" si="2"/>
        <v>0.40837696335078533</v>
      </c>
      <c r="E6" s="10">
        <f t="shared" si="2"/>
        <v>0.42937853107344631</v>
      </c>
      <c r="F6" s="10">
        <f t="shared" si="2"/>
        <v>0.50555555555555554</v>
      </c>
      <c r="G6" s="10">
        <f t="shared" si="2"/>
        <v>0.42403628117913839</v>
      </c>
    </row>
    <row r="7" spans="1:7" x14ac:dyDescent="0.25">
      <c r="A7" s="4" t="s">
        <v>45</v>
      </c>
      <c r="B7" s="34">
        <f>IF('Jahr 1'!$B31&gt;0,'Jahr 1'!$B31,0)</f>
        <v>292</v>
      </c>
      <c r="C7" s="34">
        <f>IF('Jahr 2'!$B31&gt;0,'Jahr 2'!$B31,0)</f>
        <v>245</v>
      </c>
      <c r="D7" s="34">
        <f>IF('Jahr 3'!$B31&gt;0,'Jahr 3'!$B31,0)</f>
        <v>255</v>
      </c>
      <c r="E7" s="34">
        <f>IF('Jahr 4'!$B31&gt;0,'Jahr 4'!$B31,0)</f>
        <v>277</v>
      </c>
      <c r="F7" s="34">
        <f>IF('Jahr 5'!$B31&gt;0,'Jahr 5'!$B31,0)</f>
        <v>208</v>
      </c>
      <c r="G7" s="5">
        <f t="shared" si="0"/>
        <v>255.4</v>
      </c>
    </row>
    <row r="8" spans="1:7" x14ac:dyDescent="0.25">
      <c r="A8" s="11" t="s">
        <v>6</v>
      </c>
      <c r="B8" s="12">
        <f>B4+B7</f>
        <v>350</v>
      </c>
      <c r="C8" s="12">
        <f t="shared" ref="C8:G8" si="3">C4+C7</f>
        <v>316</v>
      </c>
      <c r="D8" s="12">
        <f t="shared" si="3"/>
        <v>333</v>
      </c>
      <c r="E8" s="12">
        <f t="shared" si="3"/>
        <v>353</v>
      </c>
      <c r="F8" s="12">
        <f t="shared" si="3"/>
        <v>299</v>
      </c>
      <c r="G8" s="13">
        <f t="shared" si="3"/>
        <v>330.2</v>
      </c>
    </row>
    <row r="9" spans="1:7" x14ac:dyDescent="0.25">
      <c r="A9" s="11" t="s">
        <v>7</v>
      </c>
      <c r="B9" s="14">
        <f>B4/B8</f>
        <v>0.1657142857142857</v>
      </c>
      <c r="C9" s="14">
        <f t="shared" ref="C9:G9" si="4">C4/C8</f>
        <v>0.22468354430379747</v>
      </c>
      <c r="D9" s="14">
        <f t="shared" si="4"/>
        <v>0.23423423423423423</v>
      </c>
      <c r="E9" s="14">
        <f t="shared" si="4"/>
        <v>0.21529745042492918</v>
      </c>
      <c r="F9" s="14">
        <f t="shared" si="4"/>
        <v>0.30434782608695654</v>
      </c>
      <c r="G9" s="14">
        <f t="shared" si="4"/>
        <v>0.22652937613567534</v>
      </c>
    </row>
    <row r="10" spans="1:7" x14ac:dyDescent="0.25">
      <c r="A10" s="4" t="s">
        <v>42</v>
      </c>
      <c r="B10" s="34">
        <f>IF('Jahr 1'!$B34&gt;0,'Jahr 1'!$B34,0)</f>
        <v>261</v>
      </c>
      <c r="C10" s="34">
        <f>IF('Jahr 2'!$B34&gt;0,'Jahr 2'!$B34,0)</f>
        <v>173</v>
      </c>
      <c r="D10" s="34">
        <f>IF('Jahr 3'!$B34&gt;0,'Jahr 3'!$B34,0)</f>
        <v>237</v>
      </c>
      <c r="E10" s="34">
        <f>IF('Jahr 4'!$B34&gt;0,'Jahr 4'!$B34,0)</f>
        <v>232</v>
      </c>
      <c r="F10" s="34">
        <f>IF('Jahr 5'!$B34&gt;0,'Jahr 5'!$B34,0)</f>
        <v>222</v>
      </c>
      <c r="G10" s="5">
        <f t="shared" si="0"/>
        <v>225</v>
      </c>
    </row>
    <row r="11" spans="1:7" ht="19.5" customHeight="1" x14ac:dyDescent="0.25">
      <c r="A11" s="4" t="s">
        <v>44</v>
      </c>
      <c r="B11" s="34">
        <f>IF('Jahr 1'!$B40&gt;0,'Jahr 1'!$B40,0)</f>
        <v>116</v>
      </c>
      <c r="C11" s="34">
        <f>IF('Jahr 2'!$B40&gt;0,'Jahr 2'!$B40,0)</f>
        <v>113</v>
      </c>
      <c r="D11" s="34">
        <f>IF('Jahr 3'!$B40&gt;0,'Jahr 3'!$B40,0)</f>
        <v>119</v>
      </c>
      <c r="E11" s="34">
        <f>IF('Jahr 4'!$B40&gt;0,'Jahr 4'!$B40,0)</f>
        <v>93</v>
      </c>
      <c r="F11" s="34">
        <f>IF('Jahr 5'!$B40&gt;0,'Jahr 5'!$B40,0)</f>
        <v>95</v>
      </c>
      <c r="G11" s="5">
        <f t="shared" si="0"/>
        <v>107.2</v>
      </c>
    </row>
    <row r="12" spans="1:7" x14ac:dyDescent="0.25">
      <c r="A12" s="7" t="s">
        <v>4</v>
      </c>
      <c r="B12" s="8">
        <f>SUM(B10:B11)</f>
        <v>377</v>
      </c>
      <c r="C12" s="8">
        <f t="shared" ref="C12:G12" si="5">SUM(C10:C11)</f>
        <v>286</v>
      </c>
      <c r="D12" s="8">
        <f t="shared" si="5"/>
        <v>356</v>
      </c>
      <c r="E12" s="8">
        <f t="shared" si="5"/>
        <v>325</v>
      </c>
      <c r="F12" s="8">
        <f t="shared" si="5"/>
        <v>317</v>
      </c>
      <c r="G12" s="9">
        <f t="shared" si="5"/>
        <v>332.2</v>
      </c>
    </row>
    <row r="13" spans="1:7" x14ac:dyDescent="0.25">
      <c r="A13" s="7" t="s">
        <v>5</v>
      </c>
      <c r="B13" s="10">
        <f>B11/B12</f>
        <v>0.30769230769230771</v>
      </c>
      <c r="C13" s="10">
        <f t="shared" ref="C13:G13" si="6">C11/C12</f>
        <v>0.3951048951048951</v>
      </c>
      <c r="D13" s="10">
        <f t="shared" si="6"/>
        <v>0.3342696629213483</v>
      </c>
      <c r="E13" s="10">
        <f t="shared" si="6"/>
        <v>0.28615384615384615</v>
      </c>
      <c r="F13" s="10">
        <f t="shared" si="6"/>
        <v>0.29968454258675081</v>
      </c>
      <c r="G13" s="10">
        <f t="shared" si="6"/>
        <v>0.32269717037928958</v>
      </c>
    </row>
    <row r="14" spans="1:7" x14ac:dyDescent="0.25">
      <c r="A14" s="4" t="s">
        <v>43</v>
      </c>
      <c r="B14" s="34">
        <f>IF('Jahr 1'!$B43&gt;0,'Jahr 1'!$B43,0)</f>
        <v>194</v>
      </c>
      <c r="C14" s="34">
        <f>IF('Jahr 2'!$B43&gt;0,'Jahr 2'!$B43,0)</f>
        <v>229</v>
      </c>
      <c r="D14" s="34">
        <f>IF('Jahr 3'!$B43&gt;0,'Jahr 3'!$B43,0)</f>
        <v>215</v>
      </c>
      <c r="E14" s="34">
        <f>IF('Jahr 4'!$B43&gt;0,'Jahr 4'!$B43,0)</f>
        <v>240</v>
      </c>
      <c r="F14" s="34">
        <f>IF('Jahr 5'!$B43&gt;0,'Jahr 5'!$B43,0)</f>
        <v>262</v>
      </c>
      <c r="G14" s="5">
        <f t="shared" si="0"/>
        <v>228</v>
      </c>
    </row>
    <row r="15" spans="1:7" x14ac:dyDescent="0.25">
      <c r="A15" s="11" t="s">
        <v>8</v>
      </c>
      <c r="B15" s="12">
        <f>B11+B14</f>
        <v>310</v>
      </c>
      <c r="C15" s="12">
        <f t="shared" ref="C15:G15" si="7">C11+C14</f>
        <v>342</v>
      </c>
      <c r="D15" s="12">
        <f t="shared" si="7"/>
        <v>334</v>
      </c>
      <c r="E15" s="12">
        <f t="shared" si="7"/>
        <v>333</v>
      </c>
      <c r="F15" s="12">
        <f t="shared" si="7"/>
        <v>357</v>
      </c>
      <c r="G15" s="13">
        <f t="shared" si="7"/>
        <v>335.2</v>
      </c>
    </row>
    <row r="16" spans="1:7" x14ac:dyDescent="0.25">
      <c r="A16" s="11" t="s">
        <v>9</v>
      </c>
      <c r="B16" s="14">
        <f>B11/B15</f>
        <v>0.37419354838709679</v>
      </c>
      <c r="C16" s="14">
        <f t="shared" ref="C16:G16" si="8">C11/C15</f>
        <v>0.33040935672514621</v>
      </c>
      <c r="D16" s="14">
        <f t="shared" si="8"/>
        <v>0.35628742514970058</v>
      </c>
      <c r="E16" s="14">
        <f t="shared" si="8"/>
        <v>0.27927927927927926</v>
      </c>
      <c r="F16" s="14">
        <f t="shared" si="8"/>
        <v>0.26610644257703081</v>
      </c>
      <c r="G16" s="14">
        <f t="shared" si="8"/>
        <v>0.31980906921241053</v>
      </c>
    </row>
    <row r="17" spans="1:7" x14ac:dyDescent="0.25">
      <c r="A17" s="4" t="s">
        <v>47</v>
      </c>
      <c r="B17" s="34">
        <f>IF('Jahr 1'!$B46&gt;0,'Jahr 1'!$B46,0)</f>
        <v>308</v>
      </c>
      <c r="C17" s="34">
        <f>IF('Jahr 2'!$B46&gt;0,'Jahr 2'!$B46,0)</f>
        <v>252</v>
      </c>
      <c r="D17" s="34">
        <f>IF('Jahr 3'!$B46&gt;0,'Jahr 3'!$B46,0)</f>
        <v>300</v>
      </c>
      <c r="E17" s="34">
        <f>IF('Jahr 4'!$B46&gt;0,'Jahr 4'!$B46,0)</f>
        <v>341</v>
      </c>
      <c r="F17" s="34">
        <f>IF('Jahr 5'!$B46&gt;0,'Jahr 5'!$B46,0)</f>
        <v>258</v>
      </c>
      <c r="G17" s="5">
        <f t="shared" si="0"/>
        <v>291.8</v>
      </c>
    </row>
    <row r="18" spans="1:7" ht="21.75" customHeight="1" x14ac:dyDescent="0.25">
      <c r="A18" s="4" t="s">
        <v>48</v>
      </c>
      <c r="B18" s="34">
        <f>IF('Jahr 1'!$B55&gt;0,'Jahr 1'!$B55,0)</f>
        <v>48</v>
      </c>
      <c r="C18" s="34">
        <f>IF('Jahr 2'!$B55&gt;0,'Jahr 2'!$B55,0)</f>
        <v>67</v>
      </c>
      <c r="D18" s="34">
        <f>IF('Jahr 3'!$B55&gt;0,'Jahr 3'!$B55,0)</f>
        <v>68</v>
      </c>
      <c r="E18" s="34">
        <f>IF('Jahr 4'!$B55&gt;0,'Jahr 4'!$B55,0)</f>
        <v>57</v>
      </c>
      <c r="F18" s="34">
        <f>IF('Jahr 5'!$B55&gt;0,'Jahr 5'!$B55,0)</f>
        <v>58</v>
      </c>
      <c r="G18" s="5">
        <f t="shared" si="0"/>
        <v>59.6</v>
      </c>
    </row>
    <row r="19" spans="1:7" x14ac:dyDescent="0.25">
      <c r="A19" s="7" t="s">
        <v>10</v>
      </c>
      <c r="B19" s="8">
        <f>B18+B17</f>
        <v>356</v>
      </c>
      <c r="C19" s="8">
        <f t="shared" ref="C19:G19" si="9">C18+C17</f>
        <v>319</v>
      </c>
      <c r="D19" s="8">
        <f t="shared" si="9"/>
        <v>368</v>
      </c>
      <c r="E19" s="8">
        <f t="shared" si="9"/>
        <v>398</v>
      </c>
      <c r="F19" s="8">
        <f t="shared" si="9"/>
        <v>316</v>
      </c>
      <c r="G19" s="9">
        <f t="shared" si="9"/>
        <v>351.40000000000003</v>
      </c>
    </row>
    <row r="20" spans="1:7" x14ac:dyDescent="0.25">
      <c r="A20" s="7" t="s">
        <v>11</v>
      </c>
      <c r="B20" s="10">
        <f>B18/B19</f>
        <v>0.1348314606741573</v>
      </c>
      <c r="C20" s="10">
        <f t="shared" ref="C20:G20" si="10">C18/C19</f>
        <v>0.21003134796238246</v>
      </c>
      <c r="D20" s="10">
        <f t="shared" si="10"/>
        <v>0.18478260869565216</v>
      </c>
      <c r="E20" s="10">
        <f t="shared" si="10"/>
        <v>0.14321608040201006</v>
      </c>
      <c r="F20" s="10">
        <f t="shared" si="10"/>
        <v>0.18354430379746836</v>
      </c>
      <c r="G20" s="10">
        <f t="shared" si="10"/>
        <v>0.16960728514513373</v>
      </c>
    </row>
    <row r="21" spans="1:7" x14ac:dyDescent="0.25">
      <c r="A21" s="4" t="s">
        <v>49</v>
      </c>
      <c r="B21" s="34">
        <f>IF('Jahr 1'!$B61&gt;0,'Jahr 1'!$B61,0)</f>
        <v>36</v>
      </c>
      <c r="C21" s="34">
        <f>IF('Jahr 2'!$B61&gt;0,'Jahr 2'!$B61,0)</f>
        <v>44</v>
      </c>
      <c r="D21" s="34">
        <f>IF('Jahr 3'!$B61&gt;0,'Jahr 3'!$B61,0)</f>
        <v>43</v>
      </c>
      <c r="E21" s="34">
        <f>IF('Jahr 4'!$B61&gt;0,'Jahr 4'!$B61,0)</f>
        <v>60</v>
      </c>
      <c r="F21" s="34">
        <f>IF('Jahr 5'!$B61&gt;0,'Jahr 5'!$B61,0)</f>
        <v>38</v>
      </c>
      <c r="G21" s="5">
        <f t="shared" si="0"/>
        <v>44.2</v>
      </c>
    </row>
    <row r="22" spans="1:7" x14ac:dyDescent="0.25">
      <c r="A22" s="4" t="s">
        <v>50</v>
      </c>
      <c r="B22" s="34">
        <f>IF('Jahr 1'!$B16&gt;0,'Jahr 1'!$B16,0)</f>
        <v>460</v>
      </c>
      <c r="C22" s="34">
        <f>IF('Jahr 2'!$B16&gt;0,'Jahr 2'!$B16,0)</f>
        <v>506</v>
      </c>
      <c r="D22" s="34">
        <f>IF('Jahr 3'!$B16&gt;0,'Jahr 3'!$B16,0)</f>
        <v>538</v>
      </c>
      <c r="E22" s="34">
        <f>IF('Jahr 4'!$B16&gt;0,'Jahr 4'!$B16,0)</f>
        <v>637</v>
      </c>
      <c r="F22" s="34">
        <f>IF('Jahr 5'!$B16&gt;0,'Jahr 5'!$B16,0)</f>
        <v>665</v>
      </c>
      <c r="G22" s="5">
        <f t="shared" si="0"/>
        <v>561.20000000000005</v>
      </c>
    </row>
    <row r="23" spans="1:7" x14ac:dyDescent="0.25">
      <c r="A23" s="4" t="s">
        <v>51</v>
      </c>
      <c r="B23" s="34">
        <f>IF('Jahr 1'!$B25&gt;0,'Jahr 1'!$B25,0)</f>
        <v>1491</v>
      </c>
      <c r="C23" s="34">
        <f>IF('Jahr 2'!$B25&gt;0,'Jahr 2'!$B25,0)</f>
        <v>1513</v>
      </c>
      <c r="D23" s="34">
        <f>IF('Jahr 3'!$B25&gt;0,'Jahr 3'!$B25,0)</f>
        <v>1499</v>
      </c>
      <c r="E23" s="34">
        <f>IF('Jahr 4'!$B25&gt;0,'Jahr 4'!$B25,0)</f>
        <v>1511</v>
      </c>
      <c r="F23" s="34">
        <f>IF('Jahr 5'!$B25&gt;0,'Jahr 5'!$B25,0)</f>
        <v>1478</v>
      </c>
      <c r="G23" s="5">
        <f t="shared" si="0"/>
        <v>1498.4</v>
      </c>
    </row>
    <row r="24" spans="1:7" x14ac:dyDescent="0.25">
      <c r="A24" s="4" t="s">
        <v>53</v>
      </c>
      <c r="B24" s="34">
        <f>IF('Jahr 1'!$B52&gt;0,'Jahr 1'!$B52,0)</f>
        <v>1325</v>
      </c>
      <c r="C24" s="34">
        <f>IF('Jahr 2'!$B52&gt;0,'Jahr 2'!$B52,0)</f>
        <v>1415</v>
      </c>
      <c r="D24" s="34">
        <f>IF('Jahr 3'!$B52&gt;0,'Jahr 3'!$B52,0)</f>
        <v>1496</v>
      </c>
      <c r="E24" s="34">
        <f>IF('Jahr 4'!$B52&gt;0,'Jahr 4'!$B52,0)</f>
        <v>1539</v>
      </c>
      <c r="F24" s="34">
        <f>IF('Jahr 5'!$B52&gt;0,'Jahr 5'!$B52,0)</f>
        <v>1563</v>
      </c>
      <c r="G24" s="5">
        <f t="shared" si="0"/>
        <v>1467.6</v>
      </c>
    </row>
    <row r="25" spans="1:7" x14ac:dyDescent="0.25">
      <c r="A25" s="4" t="s">
        <v>52</v>
      </c>
      <c r="B25" s="34">
        <f>IF('Jahr 1'!$B37&gt;0,'Jahr 1'!$B37,0)</f>
        <v>4411</v>
      </c>
      <c r="C25" s="34">
        <f>IF('Jahr 2'!$B37&gt;0,'Jahr 2'!$B37,0)</f>
        <v>4423</v>
      </c>
      <c r="D25" s="34">
        <f>IF('Jahr 3'!$B37&gt;0,'Jahr 3'!$B37,0)</f>
        <v>4319</v>
      </c>
      <c r="E25" s="34">
        <f>IF('Jahr 4'!$B37&gt;0,'Jahr 4'!$B37,0)</f>
        <v>4218</v>
      </c>
      <c r="F25" s="34">
        <f>IF('Jahr 5'!$B37&gt;0,'Jahr 5'!$B37,0)</f>
        <v>4236</v>
      </c>
      <c r="G25" s="5">
        <f t="shared" si="0"/>
        <v>4321.3999999999996</v>
      </c>
    </row>
    <row r="26" spans="1:7" x14ac:dyDescent="0.25">
      <c r="A26" s="16" t="s">
        <v>12</v>
      </c>
      <c r="B26" s="17">
        <f t="shared" ref="B26:G26" si="11">B2/B22</f>
        <v>0.33478260869565218</v>
      </c>
      <c r="C26" s="17">
        <f t="shared" si="11"/>
        <v>0.42094861660079053</v>
      </c>
      <c r="D26" s="17">
        <f t="shared" si="11"/>
        <v>0.47026022304832715</v>
      </c>
      <c r="E26" s="17">
        <f t="shared" si="11"/>
        <v>0.42857142857142855</v>
      </c>
      <c r="F26" s="17">
        <f t="shared" si="11"/>
        <v>0.32330827067669171</v>
      </c>
      <c r="G26" s="17">
        <f t="shared" si="11"/>
        <v>0.39486813970064144</v>
      </c>
    </row>
    <row r="27" spans="1:7" x14ac:dyDescent="0.25">
      <c r="A27" s="16" t="s">
        <v>14</v>
      </c>
      <c r="B27" s="17">
        <f t="shared" ref="B27:G27" si="12">B8/B23</f>
        <v>0.23474178403755869</v>
      </c>
      <c r="C27" s="17">
        <f t="shared" si="12"/>
        <v>0.20885657633840052</v>
      </c>
      <c r="D27" s="17">
        <f t="shared" si="12"/>
        <v>0.22214809873248834</v>
      </c>
      <c r="E27" s="17">
        <f t="shared" si="12"/>
        <v>0.23362011912640634</v>
      </c>
      <c r="F27" s="17">
        <f t="shared" si="12"/>
        <v>0.20230040595399187</v>
      </c>
      <c r="G27" s="17">
        <f t="shared" si="12"/>
        <v>0.22036839295248262</v>
      </c>
    </row>
    <row r="28" spans="1:7" x14ac:dyDescent="0.25">
      <c r="A28" s="16" t="s">
        <v>13</v>
      </c>
      <c r="B28" s="17">
        <f t="shared" ref="B28:G28" si="13">B15/B25</f>
        <v>7.0278848333711175E-2</v>
      </c>
      <c r="C28" s="17">
        <f t="shared" si="13"/>
        <v>7.7323083879719645E-2</v>
      </c>
      <c r="D28" s="17">
        <f t="shared" si="13"/>
        <v>7.7332715906459834E-2</v>
      </c>
      <c r="E28" s="17">
        <f t="shared" si="13"/>
        <v>7.8947368421052627E-2</v>
      </c>
      <c r="F28" s="17">
        <f t="shared" si="13"/>
        <v>8.4277620396600569E-2</v>
      </c>
      <c r="G28" s="17">
        <f t="shared" si="13"/>
        <v>7.7567454991437967E-2</v>
      </c>
    </row>
    <row r="29" spans="1:7" x14ac:dyDescent="0.25">
      <c r="A29" s="16" t="s">
        <v>23</v>
      </c>
      <c r="B29" s="17">
        <f t="shared" ref="B29:G29" si="14">B14/B25</f>
        <v>4.3980956699161189E-2</v>
      </c>
      <c r="C29" s="17">
        <f t="shared" si="14"/>
        <v>5.1774813475016959E-2</v>
      </c>
      <c r="D29" s="17">
        <f t="shared" si="14"/>
        <v>4.978004167631396E-2</v>
      </c>
      <c r="E29" s="17">
        <f t="shared" si="14"/>
        <v>5.6899004267425321E-2</v>
      </c>
      <c r="F29" s="17">
        <f t="shared" si="14"/>
        <v>6.1850802644003777E-2</v>
      </c>
      <c r="G29" s="17">
        <f t="shared" si="14"/>
        <v>5.2760679409450645E-2</v>
      </c>
    </row>
    <row r="30" spans="1:7" x14ac:dyDescent="0.25">
      <c r="A30" s="16" t="s">
        <v>24</v>
      </c>
      <c r="B30" s="17">
        <f t="shared" ref="B30:G30" si="15">B11/B25</f>
        <v>2.6297891634549989E-2</v>
      </c>
      <c r="C30" s="17">
        <f t="shared" si="15"/>
        <v>2.5548270404702689E-2</v>
      </c>
      <c r="D30" s="17">
        <f t="shared" si="15"/>
        <v>2.7552674230145867E-2</v>
      </c>
      <c r="E30" s="17">
        <f t="shared" si="15"/>
        <v>2.2048364153627313E-2</v>
      </c>
      <c r="F30" s="17">
        <f t="shared" si="15"/>
        <v>2.2426817752596789E-2</v>
      </c>
      <c r="G30" s="17">
        <f t="shared" si="15"/>
        <v>2.4806775581987323E-2</v>
      </c>
    </row>
    <row r="31" spans="1:7" x14ac:dyDescent="0.25">
      <c r="A31" s="18" t="s">
        <v>15</v>
      </c>
      <c r="B31" s="19">
        <f t="shared" ref="B31:G31" si="16">B5/B22</f>
        <v>0.41086956521739132</v>
      </c>
      <c r="C31" s="19">
        <f t="shared" si="16"/>
        <v>0.2865612648221344</v>
      </c>
      <c r="D31" s="19">
        <f t="shared" si="16"/>
        <v>0.35501858736059477</v>
      </c>
      <c r="E31" s="19">
        <f t="shared" si="16"/>
        <v>0.27786499215070642</v>
      </c>
      <c r="F31" s="19">
        <f t="shared" si="16"/>
        <v>0.27067669172932329</v>
      </c>
      <c r="G31" s="19">
        <f t="shared" si="16"/>
        <v>0.31432644333570914</v>
      </c>
    </row>
    <row r="32" spans="1:7" x14ac:dyDescent="0.25">
      <c r="A32" s="18" t="s">
        <v>16</v>
      </c>
      <c r="B32" s="19">
        <f t="shared" ref="B32:G32" si="17">B12/B23</f>
        <v>0.25285043594902751</v>
      </c>
      <c r="C32" s="19">
        <f t="shared" si="17"/>
        <v>0.18902842035690681</v>
      </c>
      <c r="D32" s="19">
        <f t="shared" si="17"/>
        <v>0.23749166110740494</v>
      </c>
      <c r="E32" s="19">
        <f t="shared" si="17"/>
        <v>0.21508934480476505</v>
      </c>
      <c r="F32" s="19">
        <f t="shared" si="17"/>
        <v>0.21447902571041949</v>
      </c>
      <c r="G32" s="19">
        <f t="shared" si="17"/>
        <v>0.22170315002669513</v>
      </c>
    </row>
    <row r="33" spans="1:7" x14ac:dyDescent="0.25">
      <c r="A33" s="18" t="s">
        <v>10</v>
      </c>
      <c r="B33" s="19">
        <f t="shared" ref="B33:G33" si="18">B19/B25</f>
        <v>8.0707322602584453E-2</v>
      </c>
      <c r="C33" s="19">
        <f t="shared" si="18"/>
        <v>7.2122993443364231E-2</v>
      </c>
      <c r="D33" s="19">
        <f t="shared" si="18"/>
        <v>8.5204908543644362E-2</v>
      </c>
      <c r="E33" s="19">
        <f t="shared" si="18"/>
        <v>9.4357515410146989E-2</v>
      </c>
      <c r="F33" s="19">
        <f t="shared" si="18"/>
        <v>7.4598677998111429E-2</v>
      </c>
      <c r="G33" s="19">
        <f t="shared" si="18"/>
        <v>8.1316240107372623E-2</v>
      </c>
    </row>
    <row r="34" spans="1:7" x14ac:dyDescent="0.25">
      <c r="A34" s="18" t="s">
        <v>21</v>
      </c>
      <c r="B34" s="19">
        <f t="shared" ref="B34:G34" si="19">B18/B25</f>
        <v>1.0881886193606891E-2</v>
      </c>
      <c r="C34" s="19">
        <f t="shared" si="19"/>
        <v>1.514808953199186E-2</v>
      </c>
      <c r="D34" s="19">
        <f t="shared" si="19"/>
        <v>1.5744385274369065E-2</v>
      </c>
      <c r="E34" s="19">
        <f t="shared" si="19"/>
        <v>1.3513513513513514E-2</v>
      </c>
      <c r="F34" s="19">
        <f t="shared" si="19"/>
        <v>1.3692162417374882E-2</v>
      </c>
      <c r="G34" s="19">
        <f t="shared" si="19"/>
        <v>1.379182672282131E-2</v>
      </c>
    </row>
    <row r="35" spans="1:7" x14ac:dyDescent="0.25">
      <c r="A35" s="18" t="s">
        <v>20</v>
      </c>
      <c r="B35" s="19">
        <f t="shared" ref="B35:G35" si="20">B17/B25</f>
        <v>6.9825436408977551E-2</v>
      </c>
      <c r="C35" s="19">
        <f t="shared" si="20"/>
        <v>5.6974903911372374E-2</v>
      </c>
      <c r="D35" s="19">
        <f t="shared" si="20"/>
        <v>6.9460523269275293E-2</v>
      </c>
      <c r="E35" s="19">
        <f t="shared" si="20"/>
        <v>8.0844001896633474E-2</v>
      </c>
      <c r="F35" s="19">
        <f t="shared" si="20"/>
        <v>6.0906515580736544E-2</v>
      </c>
      <c r="G35" s="19">
        <f t="shared" si="20"/>
        <v>6.7524413384551313E-2</v>
      </c>
    </row>
    <row r="36" spans="1:7" x14ac:dyDescent="0.25">
      <c r="A36" s="20" t="s">
        <v>17</v>
      </c>
      <c r="B36" s="21">
        <f t="shared" ref="B36:G38" si="21">B26-B31</f>
        <v>-7.6086956521739135E-2</v>
      </c>
      <c r="C36" s="21">
        <f t="shared" si="21"/>
        <v>0.13438735177865613</v>
      </c>
      <c r="D36" s="21">
        <f t="shared" si="21"/>
        <v>0.11524163568773238</v>
      </c>
      <c r="E36" s="21">
        <f t="shared" si="21"/>
        <v>0.15070643642072212</v>
      </c>
      <c r="F36" s="21">
        <f t="shared" si="21"/>
        <v>5.2631578947368418E-2</v>
      </c>
      <c r="G36" s="21">
        <f t="shared" si="21"/>
        <v>8.0541696364932303E-2</v>
      </c>
    </row>
    <row r="37" spans="1:7" x14ac:dyDescent="0.25">
      <c r="A37" s="20" t="s">
        <v>18</v>
      </c>
      <c r="B37" s="21">
        <f t="shared" si="21"/>
        <v>-1.810865191146882E-2</v>
      </c>
      <c r="C37" s="21">
        <f t="shared" si="21"/>
        <v>1.9828155981493706E-2</v>
      </c>
      <c r="D37" s="21">
        <f t="shared" si="21"/>
        <v>-1.5343562374916603E-2</v>
      </c>
      <c r="E37" s="21">
        <f t="shared" si="21"/>
        <v>1.8530774321641297E-2</v>
      </c>
      <c r="F37" s="21">
        <f t="shared" si="21"/>
        <v>-1.2178619756427617E-2</v>
      </c>
      <c r="G37" s="21">
        <f t="shared" si="21"/>
        <v>-1.334757074212517E-3</v>
      </c>
    </row>
    <row r="38" spans="1:7" x14ac:dyDescent="0.25">
      <c r="A38" s="20" t="s">
        <v>19</v>
      </c>
      <c r="B38" s="21">
        <f t="shared" si="21"/>
        <v>-1.0428474268873278E-2</v>
      </c>
      <c r="C38" s="21">
        <f t="shared" si="21"/>
        <v>5.2000904363554146E-3</v>
      </c>
      <c r="D38" s="21">
        <f t="shared" si="21"/>
        <v>-7.8721926371845274E-3</v>
      </c>
      <c r="E38" s="21">
        <f t="shared" si="21"/>
        <v>-1.5410146989094362E-2</v>
      </c>
      <c r="F38" s="21">
        <f t="shared" si="21"/>
        <v>9.6789423984891404E-3</v>
      </c>
      <c r="G38" s="21">
        <f t="shared" si="21"/>
        <v>-3.7487851159346552E-3</v>
      </c>
    </row>
    <row r="39" spans="1:7" ht="21.75" customHeight="1" x14ac:dyDescent="0.25">
      <c r="A39" s="20" t="s">
        <v>22</v>
      </c>
      <c r="B39" s="21">
        <f t="shared" ref="B39:G39" si="22">B29-B35</f>
        <v>-2.5844479709816362E-2</v>
      </c>
      <c r="C39" s="21">
        <f t="shared" si="22"/>
        <v>-5.2000904363554146E-3</v>
      </c>
      <c r="D39" s="21">
        <f t="shared" si="22"/>
        <v>-1.9680481592961332E-2</v>
      </c>
      <c r="E39" s="21">
        <f t="shared" si="22"/>
        <v>-2.3944997629208153E-2</v>
      </c>
      <c r="F39" s="21">
        <f t="shared" si="22"/>
        <v>9.4428706326723372E-4</v>
      </c>
      <c r="G39" s="21">
        <f t="shared" si="22"/>
        <v>-1.4763733975100668E-2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opLeftCell="A36" workbookViewId="0">
      <selection activeCell="B8" sqref="B8"/>
    </sheetView>
  </sheetViews>
  <sheetFormatPr baseColWidth="10" defaultRowHeight="15" x14ac:dyDescent="0.25"/>
  <cols>
    <col min="1" max="1" width="35.140625" style="31" customWidth="1"/>
    <col min="2" max="2" width="27.85546875" bestFit="1" customWidth="1"/>
    <col min="4" max="4" width="12" bestFit="1" customWidth="1"/>
  </cols>
  <sheetData>
    <row r="1" spans="1:4" x14ac:dyDescent="0.25">
      <c r="A1" s="29" t="s">
        <v>31</v>
      </c>
      <c r="B1" s="22" t="s">
        <v>25</v>
      </c>
      <c r="C1" s="24" t="s">
        <v>26</v>
      </c>
      <c r="D1" s="24" t="s">
        <v>27</v>
      </c>
    </row>
    <row r="2" spans="1:4" x14ac:dyDescent="0.25">
      <c r="A2" s="42" t="s">
        <v>56</v>
      </c>
      <c r="B2" s="43">
        <v>6</v>
      </c>
      <c r="C2" s="44">
        <f>IF(Alter!B6="",0,IF(Alter!B6&gt;0,Alter!B6,0))</f>
        <v>43</v>
      </c>
      <c r="D2" s="44">
        <f>IF(Alter!C6="",0,IF(Alter!C6&gt;0,Alter!C6,0))</f>
        <v>21</v>
      </c>
    </row>
    <row r="3" spans="1:4" x14ac:dyDescent="0.25">
      <c r="A3" s="42" t="s">
        <v>56</v>
      </c>
      <c r="B3" s="43">
        <v>7</v>
      </c>
      <c r="C3" s="44">
        <f>IF(Alter!B7="",0,IF(Alter!B7&gt;0,Alter!B7,0))</f>
        <v>99</v>
      </c>
      <c r="D3" s="44">
        <f>IF(Alter!C7="",0,IF(Alter!C7&gt;0,Alter!C7,0))</f>
        <v>48</v>
      </c>
    </row>
    <row r="4" spans="1:4" x14ac:dyDescent="0.25">
      <c r="A4" s="42" t="s">
        <v>56</v>
      </c>
      <c r="B4" s="43">
        <v>8</v>
      </c>
      <c r="C4" s="44">
        <f>IF(Alter!B8="",0,IF(Alter!B8&gt;0,Alter!B8,0))</f>
        <v>113</v>
      </c>
      <c r="D4" s="44">
        <f>IF(Alter!C8="",0,IF(Alter!C8&gt;0,Alter!C8,0))</f>
        <v>74</v>
      </c>
    </row>
    <row r="5" spans="1:4" x14ac:dyDescent="0.25">
      <c r="A5" s="42" t="s">
        <v>56</v>
      </c>
      <c r="B5" s="43">
        <v>9</v>
      </c>
      <c r="C5" s="44">
        <f>IF(Alter!B9="",0,IF(Alter!B9&gt;0,Alter!B9,0))</f>
        <v>126</v>
      </c>
      <c r="D5" s="44">
        <f>IF(Alter!C9="",0,IF(Alter!C9&gt;0,Alter!C9,0))</f>
        <v>66</v>
      </c>
    </row>
    <row r="6" spans="1:4" x14ac:dyDescent="0.25">
      <c r="A6" s="42" t="s">
        <v>56</v>
      </c>
      <c r="B6" s="43">
        <v>10</v>
      </c>
      <c r="C6" s="44">
        <f>IF(Alter!B10="",0,IF(Alter!B10&gt;0,Alter!B10,0))</f>
        <v>31</v>
      </c>
      <c r="D6" s="44">
        <f>IF(Alter!C10="",0,IF(Alter!C10&gt;0,Alter!C10,0))</f>
        <v>13</v>
      </c>
    </row>
    <row r="7" spans="1:4" x14ac:dyDescent="0.25">
      <c r="A7" s="30" t="s">
        <v>32</v>
      </c>
      <c r="B7" s="28">
        <v>10</v>
      </c>
      <c r="C7" s="37">
        <f>IF(Alter!D10="",0,IF(Alter!D10&gt;0,Alter!D10,0))</f>
        <v>82</v>
      </c>
      <c r="D7" s="37">
        <f>IF(Alter!E10="",0,IF(Alter!E10&gt;0,Alter!E10,0))</f>
        <v>50</v>
      </c>
    </row>
    <row r="8" spans="1:4" x14ac:dyDescent="0.25">
      <c r="A8" s="30" t="s">
        <v>32</v>
      </c>
      <c r="B8" s="28">
        <v>11</v>
      </c>
      <c r="C8" s="37">
        <f>IF(Alter!D11="",0,IF(Alter!D11&gt;0,Alter!D11,0))</f>
        <v>153</v>
      </c>
      <c r="D8" s="37">
        <f>IF(Alter!E11="",0,IF(Alter!E11&gt;0,Alter!E11,0))</f>
        <v>65</v>
      </c>
    </row>
    <row r="9" spans="1:4" x14ac:dyDescent="0.25">
      <c r="A9" s="30" t="s">
        <v>32</v>
      </c>
      <c r="B9" s="28">
        <v>12</v>
      </c>
      <c r="C9" s="37">
        <f>IF(Alter!D12="",0,IF(Alter!D12&gt;0,Alter!D12,0))</f>
        <v>118</v>
      </c>
      <c r="D9" s="37">
        <f>IF(Alter!E12="",0,IF(Alter!E12&gt;0,Alter!E12,0))</f>
        <v>87</v>
      </c>
    </row>
    <row r="10" spans="1:4" x14ac:dyDescent="0.25">
      <c r="A10" s="30" t="s">
        <v>32</v>
      </c>
      <c r="B10" s="28">
        <v>13</v>
      </c>
      <c r="C10" s="37">
        <f>IF(Alter!D13="",0,IF(Alter!D13&gt;0,Alter!D13,0))</f>
        <v>139</v>
      </c>
      <c r="D10" s="37">
        <f>IF(Alter!E13="",0,IF(Alter!E13&gt;0,Alter!E13,0))</f>
        <v>67</v>
      </c>
    </row>
    <row r="11" spans="1:4" x14ac:dyDescent="0.25">
      <c r="A11" s="30" t="s">
        <v>32</v>
      </c>
      <c r="B11" s="28">
        <v>14</v>
      </c>
      <c r="C11" s="37">
        <f>IF(Alter!D14="",0,IF(Alter!D14&gt;0,Alter!D14,0))</f>
        <v>143</v>
      </c>
      <c r="D11" s="37">
        <f>IF(Alter!E14="",0,IF(Alter!E14&gt;0,Alter!E14,0))</f>
        <v>73</v>
      </c>
    </row>
    <row r="12" spans="1:4" x14ac:dyDescent="0.25">
      <c r="A12" s="30" t="s">
        <v>32</v>
      </c>
      <c r="B12" s="28">
        <v>15</v>
      </c>
      <c r="C12" s="37">
        <f>IF(Alter!D15="",0,IF(Alter!D15&gt;0,Alter!D15,0))</f>
        <v>130</v>
      </c>
      <c r="D12" s="37">
        <f>IF(Alter!E15="",0,IF(Alter!E15&gt;0,Alter!E15,0))</f>
        <v>63</v>
      </c>
    </row>
    <row r="13" spans="1:4" x14ac:dyDescent="0.25">
      <c r="A13" s="30" t="s">
        <v>32</v>
      </c>
      <c r="B13" s="28">
        <v>16</v>
      </c>
      <c r="C13" s="37">
        <f>IF(Alter!D16="",0,IF(Alter!D16&gt;0,Alter!D16,0))</f>
        <v>141</v>
      </c>
      <c r="D13" s="37">
        <f>IF(Alter!E16="",0,IF(Alter!E16&gt;0,Alter!E16,0))</f>
        <v>46</v>
      </c>
    </row>
    <row r="14" spans="1:4" x14ac:dyDescent="0.25">
      <c r="A14" s="30" t="s">
        <v>32</v>
      </c>
      <c r="B14" s="28">
        <v>17</v>
      </c>
      <c r="C14" s="37">
        <f>IF(Alter!D17="",0,IF(Alter!D17&gt;0,Alter!D17,0))</f>
        <v>35</v>
      </c>
      <c r="D14" s="37">
        <f>IF(Alter!E17="",0,IF(Alter!E17&gt;0,Alter!E17,0))</f>
        <v>28</v>
      </c>
    </row>
    <row r="15" spans="1:4" x14ac:dyDescent="0.25">
      <c r="A15" s="30" t="s">
        <v>32</v>
      </c>
      <c r="B15" s="28">
        <v>18</v>
      </c>
      <c r="C15" s="37">
        <f>IF(Alter!D18="",0,IF(Alter!D18&gt;0,Alter!D18,0))</f>
        <v>18</v>
      </c>
      <c r="D15" s="37">
        <f>IF(Alter!E18="",0,IF(Alter!E18&gt;0,Alter!E18,0))</f>
        <v>8</v>
      </c>
    </row>
    <row r="16" spans="1:4" x14ac:dyDescent="0.25">
      <c r="A16" s="30" t="s">
        <v>32</v>
      </c>
      <c r="B16" s="28">
        <v>19</v>
      </c>
      <c r="C16" s="37">
        <f>IF(Alter!D19="",0,IF(Alter!D19&gt;0,Alter!D19,0))</f>
        <v>3</v>
      </c>
      <c r="D16" s="37">
        <f>IF(Alter!E19="",0,IF(Alter!E19&gt;0,Alter!E19,0))</f>
        <v>3</v>
      </c>
    </row>
    <row r="17" spans="1:4" x14ac:dyDescent="0.25">
      <c r="A17" s="30" t="s">
        <v>32</v>
      </c>
      <c r="B17" s="28">
        <v>20</v>
      </c>
      <c r="C17" s="37">
        <f>IF(Alter!D20="",0,IF(Alter!D20&gt;0,Alter!D20,0))</f>
        <v>1</v>
      </c>
      <c r="D17" s="37">
        <f>IF(Alter!E20="",0,IF(Alter!E20&gt;0,Alter!E20,0))</f>
        <v>2</v>
      </c>
    </row>
    <row r="18" spans="1:4" x14ac:dyDescent="0.25">
      <c r="A18" s="30" t="s">
        <v>32</v>
      </c>
      <c r="B18" s="28">
        <v>21</v>
      </c>
      <c r="C18" s="37">
        <f>IF(Alter!D21="",0,IF(Alter!D21&gt;0,Alter!D21,0))</f>
        <v>0</v>
      </c>
      <c r="D18" s="37">
        <f>IF(Alter!E21="",0,IF(Alter!E21&gt;0,Alter!E21,0))</f>
        <v>1</v>
      </c>
    </row>
    <row r="19" spans="1:4" x14ac:dyDescent="0.25">
      <c r="A19" s="29" t="s">
        <v>33</v>
      </c>
      <c r="B19" s="23">
        <v>17</v>
      </c>
      <c r="C19" s="38">
        <f>IF(Alter!F17="",0,IF(Alter!F17&gt;0,Alter!F17,0))</f>
        <v>75</v>
      </c>
      <c r="D19" s="38">
        <f>IF(Alter!G17="",0,IF(Alter!G17&gt;0,Alter!G17,0))</f>
        <v>24</v>
      </c>
    </row>
    <row r="20" spans="1:4" x14ac:dyDescent="0.25">
      <c r="A20" s="29" t="s">
        <v>33</v>
      </c>
      <c r="B20" s="23">
        <v>18</v>
      </c>
      <c r="C20" s="38">
        <f>IF(Alter!F18="",0,IF(Alter!F18&gt;0,Alter!F18,0))</f>
        <v>77</v>
      </c>
      <c r="D20" s="38">
        <f>IF(Alter!G18="",0,IF(Alter!G18&gt;0,Alter!G18,0))</f>
        <v>27</v>
      </c>
    </row>
    <row r="21" spans="1:4" x14ac:dyDescent="0.25">
      <c r="A21" s="29" t="s">
        <v>33</v>
      </c>
      <c r="B21" s="23">
        <v>19</v>
      </c>
      <c r="C21" s="38">
        <f>IF(Alter!F19="",0,IF(Alter!F19&gt;0,Alter!F19,0))</f>
        <v>93</v>
      </c>
      <c r="D21" s="38">
        <f>IF(Alter!G19="",0,IF(Alter!G19&gt;0,Alter!G19,0))</f>
        <v>27</v>
      </c>
    </row>
    <row r="22" spans="1:4" x14ac:dyDescent="0.25">
      <c r="A22" s="29" t="s">
        <v>33</v>
      </c>
      <c r="B22" s="23">
        <v>20</v>
      </c>
      <c r="C22" s="38">
        <f>IF(Alter!F20="",0,IF(Alter!F20&gt;0,Alter!F20,0))</f>
        <v>96</v>
      </c>
      <c r="D22" s="38">
        <f>IF(Alter!G20="",0,IF(Alter!G20&gt;0,Alter!G20,0))</f>
        <v>40</v>
      </c>
    </row>
    <row r="23" spans="1:4" x14ac:dyDescent="0.25">
      <c r="A23" s="29" t="s">
        <v>33</v>
      </c>
      <c r="B23" s="23">
        <v>21</v>
      </c>
      <c r="C23" s="38">
        <f>IF(Alter!F21="",0,IF(Alter!F21&gt;0,Alter!F21,0))</f>
        <v>88</v>
      </c>
      <c r="D23" s="38">
        <f>IF(Alter!G21="",0,IF(Alter!G21&gt;0,Alter!G21,0))</f>
        <v>24</v>
      </c>
    </row>
    <row r="24" spans="1:4" x14ac:dyDescent="0.25">
      <c r="A24" s="29" t="s">
        <v>33</v>
      </c>
      <c r="B24" s="23">
        <v>22</v>
      </c>
      <c r="C24" s="38">
        <f>IF(Alter!F22="",0,IF(Alter!F22&gt;0,Alter!F22,0))</f>
        <v>115</v>
      </c>
      <c r="D24" s="38">
        <f>IF(Alter!G22="",0,IF(Alter!G22&gt;0,Alter!G22,0))</f>
        <v>30</v>
      </c>
    </row>
    <row r="25" spans="1:4" x14ac:dyDescent="0.25">
      <c r="A25" s="29" t="s">
        <v>33</v>
      </c>
      <c r="B25" s="23">
        <v>23</v>
      </c>
      <c r="C25" s="38">
        <f>IF(Alter!F23="",0,IF(Alter!F23&gt;0,Alter!F23,0))</f>
        <v>98</v>
      </c>
      <c r="D25" s="38">
        <f>IF(Alter!G23="",0,IF(Alter!G23&gt;0,Alter!G23,0))</f>
        <v>28</v>
      </c>
    </row>
    <row r="26" spans="1:4" x14ac:dyDescent="0.25">
      <c r="A26" s="29" t="s">
        <v>33</v>
      </c>
      <c r="B26" s="23">
        <v>24</v>
      </c>
      <c r="C26" s="38">
        <f>IF(Alter!F24="",0,IF(Alter!F24&gt;0,Alter!F24,0))</f>
        <v>92</v>
      </c>
      <c r="D26" s="38">
        <f>IF(Alter!G24="",0,IF(Alter!G24&gt;0,Alter!G24,0))</f>
        <v>21</v>
      </c>
    </row>
    <row r="27" spans="1:4" x14ac:dyDescent="0.25">
      <c r="A27" s="29" t="s">
        <v>33</v>
      </c>
      <c r="B27" s="23">
        <v>25</v>
      </c>
      <c r="C27" s="38">
        <f>IF(Alter!F25="",0,IF(Alter!F25&gt;0,Alter!F25,0))</f>
        <v>77</v>
      </c>
      <c r="D27" s="38">
        <f>IF(Alter!G25="",0,IF(Alter!G25&gt;0,Alter!G25,0))</f>
        <v>23</v>
      </c>
    </row>
    <row r="28" spans="1:4" x14ac:dyDescent="0.25">
      <c r="A28" s="29" t="s">
        <v>33</v>
      </c>
      <c r="B28" s="23">
        <v>26</v>
      </c>
      <c r="C28" s="38">
        <f>IF(Alter!F26="",0,IF(Alter!F26&gt;0,Alter!F26,0))</f>
        <v>79</v>
      </c>
      <c r="D28" s="38">
        <f>IF(Alter!G26="",0,IF(Alter!G26&gt;0,Alter!G26,0))</f>
        <v>19</v>
      </c>
    </row>
    <row r="29" spans="1:4" x14ac:dyDescent="0.25">
      <c r="A29" s="29" t="s">
        <v>33</v>
      </c>
      <c r="B29" s="23">
        <v>27</v>
      </c>
      <c r="C29" s="38">
        <f>IF(Alter!F27="",0,IF(Alter!F27&gt;0,Alter!F27,0))</f>
        <v>100</v>
      </c>
      <c r="D29" s="38">
        <f>IF(Alter!G27="",0,IF(Alter!G27&gt;0,Alter!G27,0))</f>
        <v>16</v>
      </c>
    </row>
    <row r="30" spans="1:4" x14ac:dyDescent="0.25">
      <c r="A30" s="29" t="s">
        <v>33</v>
      </c>
      <c r="B30" s="23">
        <v>28</v>
      </c>
      <c r="C30" s="38">
        <f>IF(Alter!F28="",0,IF(Alter!F28&gt;0,Alter!F28,0))</f>
        <v>95</v>
      </c>
      <c r="D30" s="38">
        <f>IF(Alter!G28="",0,IF(Alter!G28&gt;0,Alter!G28,0))</f>
        <v>16</v>
      </c>
    </row>
    <row r="31" spans="1:4" x14ac:dyDescent="0.25">
      <c r="A31" s="29" t="s">
        <v>33</v>
      </c>
      <c r="B31" s="23">
        <v>29</v>
      </c>
      <c r="C31" s="38">
        <f>IF(Alter!F29="",0,IF(Alter!F29&gt;0,Alter!F29,0))</f>
        <v>117</v>
      </c>
      <c r="D31" s="38">
        <f>IF(Alter!G29="",0,IF(Alter!G29&gt;0,Alter!G29,0))</f>
        <v>19</v>
      </c>
    </row>
    <row r="32" spans="1:4" x14ac:dyDescent="0.25">
      <c r="A32" s="29" t="s">
        <v>33</v>
      </c>
      <c r="B32" s="23">
        <v>30</v>
      </c>
      <c r="C32" s="38">
        <f>IF(Alter!F30="",0,IF(Alter!F30&gt;0,Alter!F30,0))</f>
        <v>107</v>
      </c>
      <c r="D32" s="38">
        <f>IF(Alter!G30="",0,IF(Alter!G30&gt;0,Alter!G30,0))</f>
        <v>19</v>
      </c>
    </row>
    <row r="33" spans="1:4" x14ac:dyDescent="0.25">
      <c r="A33" s="29" t="s">
        <v>33</v>
      </c>
      <c r="B33" s="23">
        <v>31</v>
      </c>
      <c r="C33" s="38">
        <f>IF(Alter!F31="",0,IF(Alter!F31&gt;0,Alter!F31,0))</f>
        <v>93</v>
      </c>
      <c r="D33" s="38">
        <f>IF(Alter!G31="",0,IF(Alter!G31&gt;0,Alter!G31,0))</f>
        <v>12</v>
      </c>
    </row>
    <row r="34" spans="1:4" x14ac:dyDescent="0.25">
      <c r="A34" s="29" t="s">
        <v>33</v>
      </c>
      <c r="B34" s="23">
        <v>32</v>
      </c>
      <c r="C34" s="38">
        <f>IF(Alter!F32="",0,IF(Alter!F32&gt;0,Alter!F32,0))</f>
        <v>95</v>
      </c>
      <c r="D34" s="38">
        <f>IF(Alter!G32="",0,IF(Alter!G32&gt;0,Alter!G32,0))</f>
        <v>14</v>
      </c>
    </row>
    <row r="35" spans="1:4" x14ac:dyDescent="0.25">
      <c r="A35" s="29" t="s">
        <v>33</v>
      </c>
      <c r="B35" s="23">
        <v>33</v>
      </c>
      <c r="C35" s="38">
        <f>IF(Alter!F33="",0,IF(Alter!F33&gt;0,Alter!F33,0))</f>
        <v>86</v>
      </c>
      <c r="D35" s="38">
        <f>IF(Alter!G33="",0,IF(Alter!G33&gt;0,Alter!G33,0))</f>
        <v>19</v>
      </c>
    </row>
    <row r="36" spans="1:4" x14ac:dyDescent="0.25">
      <c r="A36" s="29" t="s">
        <v>33</v>
      </c>
      <c r="B36" s="23">
        <v>34</v>
      </c>
      <c r="C36" s="38">
        <f>IF(Alter!F34="",0,IF(Alter!F34&gt;0,Alter!F34,0))</f>
        <v>95</v>
      </c>
      <c r="D36" s="38">
        <f>IF(Alter!G34="",0,IF(Alter!G34&gt;0,Alter!G34,0))</f>
        <v>10</v>
      </c>
    </row>
    <row r="37" spans="1:4" x14ac:dyDescent="0.25">
      <c r="A37" s="29" t="s">
        <v>33</v>
      </c>
      <c r="B37" s="23">
        <v>35</v>
      </c>
      <c r="C37" s="38">
        <f>IF(Alter!F35="",0,IF(Alter!F35&gt;0,Alter!F35,0))</f>
        <v>73</v>
      </c>
      <c r="D37" s="38">
        <f>IF(Alter!G35="",0,IF(Alter!G35&gt;0,Alter!G35,0))</f>
        <v>14</v>
      </c>
    </row>
    <row r="38" spans="1:4" x14ac:dyDescent="0.25">
      <c r="A38" s="29" t="s">
        <v>33</v>
      </c>
      <c r="B38" s="23">
        <v>36</v>
      </c>
      <c r="C38" s="38">
        <f>IF(Alter!F36="",0,IF(Alter!F36&gt;0,Alter!F36,0))</f>
        <v>67</v>
      </c>
      <c r="D38" s="38">
        <f>IF(Alter!G36="",0,IF(Alter!G36&gt;0,Alter!G36,0))</f>
        <v>11</v>
      </c>
    </row>
    <row r="39" spans="1:4" x14ac:dyDescent="0.25">
      <c r="A39" s="29" t="s">
        <v>33</v>
      </c>
      <c r="B39" s="23">
        <v>37</v>
      </c>
      <c r="C39" s="38">
        <f>IF(Alter!F37="",0,IF(Alter!F37&gt;0,Alter!F37,0))</f>
        <v>85</v>
      </c>
      <c r="D39" s="38">
        <f>IF(Alter!G37="",0,IF(Alter!G37&gt;0,Alter!G37,0))</f>
        <v>18</v>
      </c>
    </row>
    <row r="40" spans="1:4" x14ac:dyDescent="0.25">
      <c r="A40" s="29" t="s">
        <v>33</v>
      </c>
      <c r="B40" s="23">
        <v>38</v>
      </c>
      <c r="C40" s="38">
        <f>IF(Alter!F38="",0,IF(Alter!F38&gt;0,Alter!F38,0))</f>
        <v>75</v>
      </c>
      <c r="D40" s="38">
        <f>IF(Alter!G38="",0,IF(Alter!G38&gt;0,Alter!G38,0))</f>
        <v>11</v>
      </c>
    </row>
    <row r="41" spans="1:4" x14ac:dyDescent="0.25">
      <c r="A41" s="29" t="s">
        <v>33</v>
      </c>
      <c r="B41" s="23">
        <v>39</v>
      </c>
      <c r="C41" s="38">
        <f>IF(Alter!F39="",0,IF(Alter!F39&gt;0,Alter!F39,0))</f>
        <v>98</v>
      </c>
      <c r="D41" s="38">
        <f>IF(Alter!G39="",0,IF(Alter!G39&gt;0,Alter!G39,0))</f>
        <v>11</v>
      </c>
    </row>
    <row r="42" spans="1:4" x14ac:dyDescent="0.25">
      <c r="A42" s="29" t="s">
        <v>33</v>
      </c>
      <c r="B42" s="23">
        <v>40</v>
      </c>
      <c r="C42" s="38">
        <f>IF(Alter!F40="",0,IF(Alter!F40&gt;0,Alter!F40,0))</f>
        <v>81</v>
      </c>
      <c r="D42" s="38">
        <f>IF(Alter!G40="",0,IF(Alter!G40&gt;0,Alter!G40,0))</f>
        <v>7</v>
      </c>
    </row>
    <row r="43" spans="1:4" x14ac:dyDescent="0.25">
      <c r="A43" s="29" t="s">
        <v>33</v>
      </c>
      <c r="B43" s="23">
        <v>41</v>
      </c>
      <c r="C43" s="38">
        <f>IF(Alter!F41="",0,IF(Alter!F41&gt;0,Alter!F41,0))</f>
        <v>81</v>
      </c>
      <c r="D43" s="38">
        <f>IF(Alter!G41="",0,IF(Alter!G41&gt;0,Alter!G41,0))</f>
        <v>12</v>
      </c>
    </row>
    <row r="44" spans="1:4" x14ac:dyDescent="0.25">
      <c r="A44" s="29" t="s">
        <v>33</v>
      </c>
      <c r="B44" s="23">
        <v>42</v>
      </c>
      <c r="C44" s="38">
        <f>IF(Alter!F42="",0,IF(Alter!F42&gt;0,Alter!F42,0))</f>
        <v>64</v>
      </c>
      <c r="D44" s="38">
        <f>IF(Alter!G42="",0,IF(Alter!G42&gt;0,Alter!G42,0))</f>
        <v>8</v>
      </c>
    </row>
    <row r="45" spans="1:4" x14ac:dyDescent="0.25">
      <c r="A45" s="29" t="s">
        <v>33</v>
      </c>
      <c r="B45" s="23">
        <v>43</v>
      </c>
      <c r="C45" s="38">
        <f>IF(Alter!F43="",0,IF(Alter!F43&gt;0,Alter!F43,0))</f>
        <v>76</v>
      </c>
      <c r="D45" s="38">
        <f>IF(Alter!G43="",0,IF(Alter!G43&gt;0,Alter!G43,0))</f>
        <v>11</v>
      </c>
    </row>
    <row r="46" spans="1:4" x14ac:dyDescent="0.25">
      <c r="A46" s="29" t="s">
        <v>33</v>
      </c>
      <c r="B46" s="23">
        <v>44</v>
      </c>
      <c r="C46" s="38">
        <f>IF(Alter!F44="",0,IF(Alter!F44&gt;0,Alter!F44,0))</f>
        <v>70</v>
      </c>
      <c r="D46" s="38">
        <f>IF(Alter!G44="",0,IF(Alter!G44&gt;0,Alter!G44,0))</f>
        <v>3</v>
      </c>
    </row>
    <row r="47" spans="1:4" x14ac:dyDescent="0.25">
      <c r="A47" s="29" t="s">
        <v>33</v>
      </c>
      <c r="B47" s="23">
        <v>45</v>
      </c>
      <c r="C47" s="38">
        <f>IF(Alter!F45="",0,IF(Alter!F45&gt;0,Alter!F45,0))</f>
        <v>69</v>
      </c>
      <c r="D47" s="38">
        <f>IF(Alter!G45="",0,IF(Alter!G45&gt;0,Alter!G45,0))</f>
        <v>8</v>
      </c>
    </row>
    <row r="48" spans="1:4" x14ac:dyDescent="0.25">
      <c r="A48" s="29" t="s">
        <v>33</v>
      </c>
      <c r="B48" s="23">
        <v>46</v>
      </c>
      <c r="C48" s="38">
        <f>IF(Alter!F46="",0,IF(Alter!F46&gt;0,Alter!F46,0))</f>
        <v>73</v>
      </c>
      <c r="D48" s="38">
        <f>IF(Alter!G46="",0,IF(Alter!G46&gt;0,Alter!G46,0))</f>
        <v>7</v>
      </c>
    </row>
    <row r="49" spans="1:4" x14ac:dyDescent="0.25">
      <c r="A49" s="29" t="s">
        <v>33</v>
      </c>
      <c r="B49" s="23">
        <v>47</v>
      </c>
      <c r="C49" s="38">
        <f>IF(Alter!F47="",0,IF(Alter!F47&gt;0,Alter!F47,0))</f>
        <v>88</v>
      </c>
      <c r="D49" s="38">
        <f>IF(Alter!G47="",0,IF(Alter!G47&gt;0,Alter!G47,0))</f>
        <v>8</v>
      </c>
    </row>
    <row r="50" spans="1:4" x14ac:dyDescent="0.25">
      <c r="A50" s="29" t="s">
        <v>33</v>
      </c>
      <c r="B50" s="23">
        <v>48</v>
      </c>
      <c r="C50" s="38">
        <f>IF(Alter!F48="",0,IF(Alter!F48&gt;0,Alter!F48,0))</f>
        <v>78</v>
      </c>
      <c r="D50" s="38">
        <f>IF(Alter!G48="",0,IF(Alter!G48&gt;0,Alter!G48,0))</f>
        <v>5</v>
      </c>
    </row>
    <row r="51" spans="1:4" x14ac:dyDescent="0.25">
      <c r="A51" s="29" t="s">
        <v>33</v>
      </c>
      <c r="B51" s="23">
        <v>49</v>
      </c>
      <c r="C51" s="38">
        <f>IF(Alter!F49="",0,IF(Alter!F49&gt;0,Alter!F49,0))</f>
        <v>66</v>
      </c>
      <c r="D51" s="38">
        <f>IF(Alter!G49="",0,IF(Alter!G49&gt;0,Alter!G49,0))</f>
        <v>6</v>
      </c>
    </row>
    <row r="52" spans="1:4" x14ac:dyDescent="0.25">
      <c r="A52" s="29" t="s">
        <v>33</v>
      </c>
      <c r="B52" s="23">
        <v>50</v>
      </c>
      <c r="C52" s="38">
        <f>IF(Alter!F50="",0,IF(Alter!F50&gt;0,Alter!F50,0))</f>
        <v>91</v>
      </c>
      <c r="D52" s="38">
        <f>IF(Alter!G50="",0,IF(Alter!G50&gt;0,Alter!G50,0))</f>
        <v>4</v>
      </c>
    </row>
    <row r="53" spans="1:4" x14ac:dyDescent="0.25">
      <c r="A53" s="29" t="s">
        <v>33</v>
      </c>
      <c r="B53" s="23">
        <v>51</v>
      </c>
      <c r="C53" s="38">
        <f>IF(Alter!F51="",0,IF(Alter!F51&gt;0,Alter!F51,0))</f>
        <v>82</v>
      </c>
      <c r="D53" s="38">
        <f>IF(Alter!G51="",0,IF(Alter!G51&gt;0,Alter!G51,0))</f>
        <v>4</v>
      </c>
    </row>
    <row r="54" spans="1:4" x14ac:dyDescent="0.25">
      <c r="A54" s="29" t="s">
        <v>33</v>
      </c>
      <c r="B54" s="23">
        <v>52</v>
      </c>
      <c r="C54" s="38">
        <f>IF(Alter!F52="",0,IF(Alter!F52&gt;0,Alter!F52,0))</f>
        <v>73</v>
      </c>
      <c r="D54" s="38">
        <f>IF(Alter!G52="",0,IF(Alter!G52&gt;0,Alter!G52,0))</f>
        <v>5</v>
      </c>
    </row>
    <row r="55" spans="1:4" x14ac:dyDescent="0.25">
      <c r="A55" s="29" t="s">
        <v>33</v>
      </c>
      <c r="B55" s="23">
        <v>53</v>
      </c>
      <c r="C55" s="38">
        <f>IF(Alter!F53="",0,IF(Alter!F53&gt;0,Alter!F53,0))</f>
        <v>79</v>
      </c>
      <c r="D55" s="38">
        <f>IF(Alter!G53="",0,IF(Alter!G53&gt;0,Alter!G53,0))</f>
        <v>3</v>
      </c>
    </row>
    <row r="56" spans="1:4" x14ac:dyDescent="0.25">
      <c r="A56" s="29" t="s">
        <v>33</v>
      </c>
      <c r="B56" s="23">
        <v>54</v>
      </c>
      <c r="C56" s="38">
        <f>IF(Alter!F54="",0,IF(Alter!F54&gt;0,Alter!F54,0))</f>
        <v>61</v>
      </c>
      <c r="D56" s="38">
        <f>IF(Alter!G54="",0,IF(Alter!G54&gt;0,Alter!G54,0))</f>
        <v>6</v>
      </c>
    </row>
    <row r="57" spans="1:4" x14ac:dyDescent="0.25">
      <c r="A57" s="29" t="s">
        <v>33</v>
      </c>
      <c r="B57" s="23">
        <v>55</v>
      </c>
      <c r="C57" s="38">
        <f>IF(Alter!F55="",0,IF(Alter!F55&gt;0,Alter!F55,0))</f>
        <v>65</v>
      </c>
      <c r="D57" s="38">
        <f>IF(Alter!G55="",0,IF(Alter!G55&gt;0,Alter!G55,0))</f>
        <v>1</v>
      </c>
    </row>
    <row r="58" spans="1:4" x14ac:dyDescent="0.25">
      <c r="A58" s="29" t="s">
        <v>33</v>
      </c>
      <c r="B58" s="23">
        <v>56</v>
      </c>
      <c r="C58" s="38">
        <f>IF(Alter!F56="",0,IF(Alter!F56&gt;0,Alter!F56,0))</f>
        <v>70</v>
      </c>
      <c r="D58" s="38">
        <f>IF(Alter!G56="",0,IF(Alter!G56&gt;0,Alter!G56,0))</f>
        <v>3</v>
      </c>
    </row>
    <row r="59" spans="1:4" x14ac:dyDescent="0.25">
      <c r="A59" s="29" t="s">
        <v>33</v>
      </c>
      <c r="B59" s="23">
        <v>57</v>
      </c>
      <c r="C59" s="38">
        <f>IF(Alter!F57="",0,IF(Alter!F57&gt;0,Alter!F57,0))</f>
        <v>77</v>
      </c>
      <c r="D59" s="38">
        <f>IF(Alter!G57="",0,IF(Alter!G57&gt;0,Alter!G57,0))</f>
        <v>1</v>
      </c>
    </row>
    <row r="60" spans="1:4" x14ac:dyDescent="0.25">
      <c r="A60" s="29" t="s">
        <v>33</v>
      </c>
      <c r="B60" s="23">
        <v>58</v>
      </c>
      <c r="C60" s="38">
        <f>IF(Alter!F58="",0,IF(Alter!F58&gt;0,Alter!F58,0))</f>
        <v>79</v>
      </c>
      <c r="D60" s="38">
        <f>IF(Alter!G58="",0,IF(Alter!G58&gt;0,Alter!G58,0))</f>
        <v>2</v>
      </c>
    </row>
    <row r="61" spans="1:4" x14ac:dyDescent="0.25">
      <c r="A61" s="29" t="s">
        <v>33</v>
      </c>
      <c r="B61" s="23">
        <v>59</v>
      </c>
      <c r="C61" s="38">
        <f>IF(Alter!F59="",0,IF(Alter!F59&gt;0,Alter!F59,0))</f>
        <v>66</v>
      </c>
      <c r="D61" s="38">
        <f>IF(Alter!G59="",0,IF(Alter!G59&gt;0,Alter!G59,0))</f>
        <v>0</v>
      </c>
    </row>
    <row r="62" spans="1:4" x14ac:dyDescent="0.25">
      <c r="A62" s="29" t="s">
        <v>33</v>
      </c>
      <c r="B62" s="23">
        <v>60</v>
      </c>
      <c r="C62" s="38">
        <f>IF(Alter!F60="",0,IF(Alter!F60&gt;0,Alter!F60,0))</f>
        <v>31</v>
      </c>
      <c r="D62" s="38">
        <f>IF(Alter!G60="",0,IF(Alter!G60&gt;0,Alter!G60,0))</f>
        <v>1</v>
      </c>
    </row>
    <row r="63" spans="1:4" x14ac:dyDescent="0.25">
      <c r="A63" s="29" t="s">
        <v>33</v>
      </c>
      <c r="B63" s="23">
        <v>61</v>
      </c>
      <c r="C63" s="38">
        <f>IF(Alter!F61="",0,IF(Alter!F61&gt;0,Alter!F61,0))</f>
        <v>22</v>
      </c>
      <c r="D63" s="38">
        <f>IF(Alter!G61="",0,IF(Alter!G61&gt;0,Alter!G61,0))</f>
        <v>2</v>
      </c>
    </row>
    <row r="64" spans="1:4" x14ac:dyDescent="0.25">
      <c r="A64" s="29" t="s">
        <v>33</v>
      </c>
      <c r="B64" s="23">
        <v>62</v>
      </c>
      <c r="C64" s="38">
        <f>IF(Alter!F62="",0,IF(Alter!F62&gt;0,Alter!F62,0))</f>
        <v>18</v>
      </c>
      <c r="D64" s="38">
        <f>IF(Alter!G62="",0,IF(Alter!G62&gt;0,Alter!G62,0))</f>
        <v>0</v>
      </c>
    </row>
    <row r="65" spans="1:4" x14ac:dyDescent="0.25">
      <c r="A65" s="29" t="s">
        <v>33</v>
      </c>
      <c r="B65" s="23">
        <v>63</v>
      </c>
      <c r="C65" s="38">
        <f>IF(Alter!F63="",0,IF(Alter!F63&gt;0,Alter!F63,0))</f>
        <v>18</v>
      </c>
      <c r="D65" s="38">
        <f>IF(Alter!G63="",0,IF(Alter!G63&gt;0,Alter!G63,0))</f>
        <v>0</v>
      </c>
    </row>
    <row r="66" spans="1:4" x14ac:dyDescent="0.25">
      <c r="A66" s="29" t="s">
        <v>33</v>
      </c>
      <c r="B66" s="23">
        <v>64</v>
      </c>
      <c r="C66" s="38">
        <f>IF(Alter!F64="",0,IF(Alter!F64&gt;0,Alter!F64,0))</f>
        <v>24</v>
      </c>
      <c r="D66" s="38">
        <f>IF(Alter!G64="",0,IF(Alter!G64&gt;0,Alter!G64,0))</f>
        <v>0</v>
      </c>
    </row>
    <row r="67" spans="1:4" x14ac:dyDescent="0.25">
      <c r="A67" s="29" t="s">
        <v>33</v>
      </c>
      <c r="B67" s="23">
        <v>65</v>
      </c>
      <c r="C67" s="38">
        <f>IF(Alter!F65="",0,IF(Alter!F65&gt;0,Alter!F65,0))</f>
        <v>7</v>
      </c>
      <c r="D67" s="38">
        <f>IF(Alter!G65="",0,IF(Alter!G65&gt;0,Alter!G65,0))</f>
        <v>0</v>
      </c>
    </row>
    <row r="68" spans="1:4" x14ac:dyDescent="0.25">
      <c r="A68" s="29" t="s">
        <v>33</v>
      </c>
      <c r="B68" s="23">
        <v>66</v>
      </c>
      <c r="C68" s="38">
        <f>IF(Alter!F66="",0,IF(Alter!F66&gt;0,Alter!F66,0))</f>
        <v>0</v>
      </c>
      <c r="D68" s="38">
        <f>IF(Alter!G66="",0,IF(Alter!G66&gt;0,Alter!G66,0))</f>
        <v>0</v>
      </c>
    </row>
    <row r="69" spans="1:4" x14ac:dyDescent="0.25">
      <c r="A69" s="29" t="s">
        <v>37</v>
      </c>
      <c r="B69" s="23"/>
      <c r="C69" s="35">
        <f>SUM(C19:C68)</f>
        <v>3685</v>
      </c>
      <c r="D69" s="35">
        <f>SUM(D19:D68)</f>
        <v>560</v>
      </c>
    </row>
    <row r="70" spans="1:4" x14ac:dyDescent="0.25">
      <c r="A70" s="29" t="s">
        <v>38</v>
      </c>
      <c r="B70" s="25"/>
      <c r="C70" s="36">
        <f>($B$19*C19+$B$20*C20+$B$21*C21+$B$22*C22+$B$23*C23+$B$24*C24+$B$25*C25+$B$26*C26+$B$27*C27+$B$28*C28+$B$29*C29+$B$30*C30+$B$31*C31+$B$32*C32+$B$33*C33+$B$34*C34+$B$35*C35+$B$36*C36+$B$37*C37+$B$38*C38+$B$39*C39+$B$40*C40+$B$41*C41+$B$42*C42+$B$43*C43+$B$44*C44+$B$45*C45+$B$46*C46+$B$47*C47+$B$48*C48+$B$49*C49+$B$50*C50+$B$51*C51+$B$52*C52+$B$53*C53+$B$54*C54+$B$55*C55+$B$56*C56+$B$57*C57+$B$58*C58+$B$59*C59+$B$60*C60+$B$61*C61+$B$62*C62+$B$63*C63+$B$64*C64+$B$65*C65+$B$66*C66+$B$67*C67)/C69</f>
        <v>37.690909090909088</v>
      </c>
      <c r="D70" s="36">
        <f>($B$19*D19+$B$20*D20+$B$21*D21+$B$22*D22+$B$23*D23+$B$24*D24+$B$25*D25+$B$26*D26+$B$27*D27+$B$28*D28+$B$29*D29+$B$30*D30+$B$31*D31+$B$32*D32+$B$33*D33+$B$34*D34+$B$35*D35+$B$36*D36+$B$37*D37+$B$38*D38+$B$39*D39+$B$40*D40+$B$41*D41+$B$42*D42+$B$43*D43+$B$44*D44+$B$45*D45+$B$46*D46+$B$47*D47+$B$48*D48+$B$49*D49+$B$50*D50+$B$51*D51+$B$52*D52+$B$53*D53+$B$54*D54+$B$55*D55+$B$56*D56+$B$57*D57+$B$58*D58+$B$59*D59+$B$60*D60+$B$61*D61+$B$62*D62+$B$63*D63+$B$64*D64+$B$65*D65+$B$66*D66+$B$67*D67)/D69</f>
        <v>30.008928571428573</v>
      </c>
    </row>
    <row r="71" spans="1:4" x14ac:dyDescent="0.25">
      <c r="A71" s="29" t="s">
        <v>35</v>
      </c>
      <c r="B71" s="25"/>
      <c r="C71" s="55">
        <f>C69+D69</f>
        <v>4245</v>
      </c>
      <c r="D71" s="55"/>
    </row>
    <row r="72" spans="1:4" x14ac:dyDescent="0.25">
      <c r="A72" s="29" t="s">
        <v>36</v>
      </c>
      <c r="B72" s="25"/>
      <c r="C72" s="55">
        <f>(C69*C70+D69*D70)/C71</f>
        <v>36.677502944640757</v>
      </c>
      <c r="D72" s="55"/>
    </row>
    <row r="73" spans="1:4" x14ac:dyDescent="0.25">
      <c r="C73" s="26"/>
      <c r="D73" s="26"/>
    </row>
    <row r="74" spans="1:4" x14ac:dyDescent="0.25">
      <c r="C74" s="26"/>
      <c r="D74" s="26"/>
    </row>
  </sheetData>
  <mergeCells count="2">
    <mergeCell ref="C71:D71"/>
    <mergeCell ref="C72:D7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Erläuterung</vt:lpstr>
      <vt:lpstr>Jahr 1</vt:lpstr>
      <vt:lpstr>Jahr 2</vt:lpstr>
      <vt:lpstr>Jahr 3</vt:lpstr>
      <vt:lpstr>Jahr 4</vt:lpstr>
      <vt:lpstr>Jahr 5</vt:lpstr>
      <vt:lpstr>Alter</vt:lpstr>
      <vt:lpstr>Personalstatistik</vt:lpstr>
      <vt:lpstr>Altersstatistik</vt:lpstr>
      <vt:lpstr>Prognose-Einsatzabt.-</vt:lpstr>
      <vt:lpstr>Prognose-JF-</vt:lpstr>
      <vt:lpstr>Altersbaum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Personalprognose</dc:title>
  <dc:creator>Thomas Schmidt</dc:creator>
  <cp:lastModifiedBy>Friedrich, Florian</cp:lastModifiedBy>
  <cp:lastPrinted>2019-11-20T06:23:18Z</cp:lastPrinted>
  <dcterms:created xsi:type="dcterms:W3CDTF">2013-12-18T09:01:13Z</dcterms:created>
  <dcterms:modified xsi:type="dcterms:W3CDTF">2020-02-17T15:28:31Z</dcterms:modified>
</cp:coreProperties>
</file>